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alachandrudu.segu\Downloads\"/>
    </mc:Choice>
  </mc:AlternateContent>
  <xr:revisionPtr revIDLastSave="0" documentId="13_ncr:40009_{52314459-6674-4E6B-89CA-010962027EF1}" xr6:coauthVersionLast="45" xr6:coauthVersionMax="45" xr10:uidLastSave="{00000000-0000-0000-0000-000000000000}"/>
  <bookViews>
    <workbookView xWindow="-110" yWindow="-110" windowWidth="19420" windowHeight="10420" tabRatio="762"/>
  </bookViews>
  <sheets>
    <sheet name="Estimation Template User Guide" sheetId="4" r:id="rId1"/>
    <sheet name="Estimation Template" sheetId="5" r:id="rId2"/>
    <sheet name="Header" sheetId="10" r:id="rId3"/>
    <sheet name="RequirementsSummary" sheetId="9" r:id="rId4"/>
    <sheet name="TestingType" sheetId="11" r:id="rId5"/>
    <sheet name="-|-" sheetId="7" r:id="rId6"/>
  </sheets>
  <externalReferences>
    <externalReference r:id="rId7"/>
  </externalReferences>
  <definedNames>
    <definedName name="_xlnm._FilterDatabase" localSheetId="2" hidden="1">Header!$B$32:$P$36</definedName>
    <definedName name="dflt1">'[1]Customize Your Statement'!$F$21</definedName>
    <definedName name="_xlnm.Print_Area" localSheetId="1">'Estimation Template'!$A$2:$P$47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9" l="1"/>
  <c r="E14" i="5" s="1"/>
  <c r="K14" i="5" s="1"/>
  <c r="O14" i="5" s="1"/>
  <c r="L11" i="10"/>
  <c r="H14" i="5" s="1"/>
  <c r="E101" i="9"/>
  <c r="F14" i="5" s="1"/>
  <c r="M11" i="10"/>
  <c r="I14" i="5" s="1"/>
  <c r="F101" i="9"/>
  <c r="G14" i="5" s="1"/>
  <c r="N11" i="10"/>
  <c r="J14" i="5" s="1"/>
  <c r="L10" i="10"/>
  <c r="H12" i="5"/>
  <c r="F12" i="5"/>
  <c r="M10" i="10"/>
  <c r="I12" i="5" s="1"/>
  <c r="N10" i="10"/>
  <c r="J12" i="5"/>
  <c r="L13" i="10"/>
  <c r="H25" i="5" s="1"/>
  <c r="L24" i="10"/>
  <c r="L4" i="10"/>
  <c r="G5" i="9" s="1"/>
  <c r="G4" i="9"/>
  <c r="G6" i="9"/>
  <c r="G7" i="9"/>
  <c r="G10" i="9"/>
  <c r="G12" i="9"/>
  <c r="G14" i="9"/>
  <c r="G15" i="9"/>
  <c r="G18" i="9"/>
  <c r="G20" i="9"/>
  <c r="G22" i="9"/>
  <c r="G23" i="9"/>
  <c r="G26" i="9"/>
  <c r="G28" i="9"/>
  <c r="G29" i="9"/>
  <c r="G30" i="9"/>
  <c r="G31" i="9"/>
  <c r="G34"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M24" i="10"/>
  <c r="M4" i="10"/>
  <c r="H3" i="9" s="1"/>
  <c r="H4" i="9"/>
  <c r="H6" i="9"/>
  <c r="H7" i="9"/>
  <c r="H8" i="9"/>
  <c r="H9" i="9"/>
  <c r="H10" i="9"/>
  <c r="H12"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M13" i="10"/>
  <c r="I25" i="5"/>
  <c r="N24" i="10"/>
  <c r="N4" i="10"/>
  <c r="I3" i="9" s="1"/>
  <c r="I4" i="9"/>
  <c r="I6" i="9"/>
  <c r="I7" i="9"/>
  <c r="I8" i="9"/>
  <c r="I9" i="9"/>
  <c r="I10"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N13" i="10"/>
  <c r="J25" i="5"/>
  <c r="L14" i="10"/>
  <c r="H26" i="5"/>
  <c r="L26" i="10"/>
  <c r="M26" i="10"/>
  <c r="M14" i="10"/>
  <c r="I26" i="5" s="1"/>
  <c r="N26" i="10"/>
  <c r="N14" i="10"/>
  <c r="J26" i="5"/>
  <c r="H29" i="5"/>
  <c r="L27" i="10"/>
  <c r="M27" i="10"/>
  <c r="I29" i="5"/>
  <c r="N27" i="10"/>
  <c r="J29" i="5"/>
  <c r="H32" i="5"/>
  <c r="I32" i="5"/>
  <c r="J32" i="5"/>
  <c r="H28" i="5"/>
  <c r="L25" i="10"/>
  <c r="M25" i="10"/>
  <c r="I28" i="5"/>
  <c r="N25" i="10"/>
  <c r="J28" i="5"/>
  <c r="D17" i="5"/>
  <c r="L12" i="10"/>
  <c r="H18" i="5" s="1"/>
  <c r="M12" i="10"/>
  <c r="I18" i="5"/>
  <c r="N12" i="10"/>
  <c r="J18" i="5"/>
  <c r="Q13" i="5"/>
  <c r="Q16" i="5"/>
  <c r="Q24" i="5"/>
  <c r="Q27" i="5"/>
  <c r="Q30" i="5"/>
  <c r="Q33" i="5"/>
  <c r="Q11" i="5"/>
  <c r="P24" i="5"/>
  <c r="P27" i="5"/>
  <c r="P30" i="5"/>
  <c r="P33" i="5"/>
  <c r="P13" i="5"/>
  <c r="P16" i="5"/>
  <c r="P11" i="5"/>
  <c r="N101" i="11"/>
  <c r="O101" i="11"/>
  <c r="M101" i="11"/>
  <c r="K101" i="11"/>
  <c r="L101" i="11"/>
  <c r="J101" i="11"/>
  <c r="D101" i="11"/>
  <c r="E101" i="11"/>
  <c r="F101" i="11"/>
  <c r="F102" i="11"/>
  <c r="L16" i="10"/>
  <c r="O16" i="10" s="1"/>
  <c r="M16" i="10"/>
  <c r="N16" i="10"/>
  <c r="L15" i="10"/>
  <c r="M15" i="10"/>
  <c r="N15" i="10"/>
  <c r="O11" i="10"/>
  <c r="O12" i="10"/>
  <c r="O13" i="10"/>
  <c r="O14" i="10"/>
  <c r="O15" i="10"/>
  <c r="L17" i="10"/>
  <c r="M17" i="10"/>
  <c r="N17" i="10"/>
  <c r="O17" i="10"/>
  <c r="O10" i="10"/>
  <c r="H101" i="11"/>
  <c r="I101" i="11"/>
  <c r="G101" i="11"/>
  <c r="O26" i="10"/>
  <c r="O27" i="10"/>
  <c r="O24" i="10"/>
  <c r="O4" i="10"/>
  <c r="O37" i="5" l="1"/>
  <c r="Q14" i="5"/>
  <c r="P14" i="5"/>
  <c r="O15" i="5"/>
  <c r="O17" i="5"/>
  <c r="I5" i="9"/>
  <c r="I101" i="9" s="1"/>
  <c r="H13" i="9"/>
  <c r="H5" i="9"/>
  <c r="H101" i="9" s="1"/>
  <c r="G35" i="9"/>
  <c r="G27" i="9"/>
  <c r="G19" i="9"/>
  <c r="G11" i="9"/>
  <c r="G3" i="9"/>
  <c r="O25" i="10"/>
  <c r="G12" i="5"/>
  <c r="I11" i="9"/>
  <c r="H11" i="9"/>
  <c r="G33" i="9"/>
  <c r="G25" i="9"/>
  <c r="G17" i="9"/>
  <c r="G9" i="9"/>
  <c r="E12" i="5"/>
  <c r="K12" i="5" s="1"/>
  <c r="O12" i="5" s="1"/>
  <c r="G32" i="9"/>
  <c r="G24" i="9"/>
  <c r="G16" i="9"/>
  <c r="G8" i="9"/>
  <c r="F102" i="9"/>
  <c r="G21" i="9"/>
  <c r="G13" i="9"/>
  <c r="F26" i="5" l="1"/>
  <c r="F32" i="5"/>
  <c r="F18" i="5"/>
  <c r="F25" i="5"/>
  <c r="F28" i="5"/>
  <c r="F29" i="5"/>
  <c r="G29" i="5"/>
  <c r="G32" i="5"/>
  <c r="G18" i="5"/>
  <c r="G25" i="5"/>
  <c r="G26" i="5"/>
  <c r="G28" i="5"/>
  <c r="Q17" i="5"/>
  <c r="P17" i="5"/>
  <c r="G101" i="9"/>
  <c r="Q15" i="5"/>
  <c r="P15" i="5"/>
  <c r="Q12" i="5"/>
  <c r="P12" i="5"/>
  <c r="Q37" i="5"/>
  <c r="P37" i="5"/>
  <c r="E25" i="5" l="1"/>
  <c r="K25" i="5" s="1"/>
  <c r="O25" i="5" s="1"/>
  <c r="I102" i="9"/>
  <c r="E29" i="5"/>
  <c r="K29" i="5" s="1"/>
  <c r="O29" i="5" s="1"/>
  <c r="E32" i="5"/>
  <c r="K32" i="5" s="1"/>
  <c r="O32" i="5" s="1"/>
  <c r="E18" i="5"/>
  <c r="K18" i="5" s="1"/>
  <c r="O18" i="5" s="1"/>
  <c r="E26" i="5"/>
  <c r="K26" i="5" s="1"/>
  <c r="O26" i="5" s="1"/>
  <c r="E28" i="5"/>
  <c r="K28" i="5" s="1"/>
  <c r="O28" i="5" s="1"/>
  <c r="O31" i="5" l="1"/>
  <c r="Q28" i="5"/>
  <c r="P28" i="5"/>
  <c r="P26" i="5"/>
  <c r="Q26" i="5"/>
  <c r="O34" i="5"/>
  <c r="O21" i="5"/>
  <c r="O22" i="5"/>
  <c r="Q18" i="5"/>
  <c r="P18" i="5"/>
  <c r="O20" i="5"/>
  <c r="O19" i="5"/>
  <c r="O38" i="5" s="1"/>
  <c r="P25" i="5"/>
  <c r="Q25" i="5"/>
  <c r="Q32" i="5"/>
  <c r="P32" i="5"/>
  <c r="Q29" i="5"/>
  <c r="P29" i="5"/>
  <c r="Q38" i="5" l="1"/>
  <c r="P38" i="5"/>
  <c r="Q31" i="5"/>
  <c r="R31" i="5" s="1"/>
  <c r="P31" i="5"/>
  <c r="Q21" i="5"/>
  <c r="R21" i="5" s="1"/>
  <c r="P21" i="5"/>
  <c r="R32" i="5"/>
  <c r="O35" i="5"/>
  <c r="P34" i="5"/>
  <c r="Q34" i="5"/>
  <c r="R34" i="5" s="1"/>
  <c r="R26" i="5"/>
  <c r="R18" i="5"/>
  <c r="Q22" i="5"/>
  <c r="R22" i="5" s="1"/>
  <c r="P22" i="5"/>
  <c r="Q19" i="5"/>
  <c r="R19" i="5" s="1"/>
  <c r="P19" i="5"/>
  <c r="R25" i="5"/>
  <c r="R29" i="5"/>
  <c r="Q20" i="5"/>
  <c r="R20" i="5" s="1"/>
  <c r="P20" i="5"/>
  <c r="R28" i="5"/>
  <c r="Q35" i="5" l="1"/>
  <c r="R35" i="5" s="1"/>
  <c r="P35" i="5"/>
  <c r="R27" i="5"/>
  <c r="R38" i="5"/>
  <c r="R13" i="5"/>
  <c r="R30" i="5"/>
  <c r="R33" i="5"/>
  <c r="R23" i="5"/>
  <c r="R24" i="5"/>
  <c r="R16" i="5"/>
  <c r="R11" i="5"/>
  <c r="R14" i="5"/>
  <c r="R12" i="5"/>
  <c r="R17" i="5"/>
  <c r="R37" i="5"/>
  <c r="R15" i="5"/>
</calcChain>
</file>

<file path=xl/comments1.xml><?xml version="1.0" encoding="utf-8"?>
<comments xmlns="http://schemas.openxmlformats.org/spreadsheetml/2006/main">
  <authors>
    <author>bala.segu</author>
    <author>scentner</author>
    <author>jhofmann</author>
  </authors>
  <commentList>
    <comment ref="E9" authorId="0" shapeId="0">
      <text>
        <r>
          <rPr>
            <b/>
            <sz val="8"/>
            <color indexed="81"/>
            <rFont val="Tahoma"/>
          </rPr>
          <t>bala.segu:</t>
        </r>
        <r>
          <rPr>
            <sz val="8"/>
            <color indexed="81"/>
            <rFont val="Tahoma"/>
          </rPr>
          <t xml:space="preserve">
</t>
        </r>
        <r>
          <rPr>
            <sz val="9"/>
            <color indexed="81"/>
            <rFont val="Tahoma"/>
            <family val="2"/>
          </rPr>
          <t>Team agrees on the unit of size, e.g. number of requirementss, number of test cases etc.</t>
        </r>
      </text>
    </comment>
    <comment ref="H9" authorId="0" shapeId="0">
      <text>
        <r>
          <rPr>
            <b/>
            <sz val="8"/>
            <color indexed="81"/>
            <rFont val="Tahoma"/>
          </rPr>
          <t>bala.segu:</t>
        </r>
        <r>
          <rPr>
            <sz val="8"/>
            <color indexed="81"/>
            <rFont val="Tahoma"/>
          </rPr>
          <t xml:space="preserve">
</t>
        </r>
        <r>
          <rPr>
            <sz val="9"/>
            <color indexed="81"/>
            <rFont val="Tahoma"/>
            <family val="2"/>
          </rPr>
          <t>How much time (in hours or % of hours) is required to execute each unit of size? For example, it could take  1 hour to understand or to write test cases or to execute one test case.</t>
        </r>
      </text>
    </comment>
    <comment ref="K10" authorId="1" shapeId="0">
      <text>
        <r>
          <rPr>
            <sz val="10"/>
            <color indexed="81"/>
            <rFont val="Arial"/>
            <family val="2"/>
          </rPr>
          <t>The total amount required which is equal to unit of size multply with time per unit size.</t>
        </r>
      </text>
    </comment>
    <comment ref="L10" authorId="2" shapeId="0">
      <text>
        <r>
          <rPr>
            <sz val="10"/>
            <color indexed="81"/>
            <rFont val="Arial"/>
            <family val="2"/>
          </rPr>
          <t>High = 2
Medium = 1.5 
Average = 1</t>
        </r>
      </text>
    </comment>
    <comment ref="M10" authorId="2" shapeId="0">
      <text>
        <r>
          <rPr>
            <sz val="10"/>
            <color indexed="81"/>
            <rFont val="Arial"/>
            <family val="2"/>
          </rPr>
          <t>Little Experience = 2
Some Experience = 1.5 
Extensive Experience= 1</t>
        </r>
      </text>
    </comment>
    <comment ref="N10" authorId="2" shapeId="0">
      <text>
        <r>
          <rPr>
            <sz val="10"/>
            <color indexed="81"/>
            <rFont val="Arial"/>
            <family val="2"/>
          </rPr>
          <t>High = 2
Medium = 1.5 
Low = 1</t>
        </r>
      </text>
    </comment>
    <comment ref="O10" authorId="1" shapeId="0">
      <text>
        <r>
          <rPr>
            <sz val="10"/>
            <color indexed="81"/>
            <rFont val="Tahoma"/>
            <family val="2"/>
          </rPr>
          <t>EFFORT = (((total size * time per unit size) * complexity) * learning curve) * unknowns.</t>
        </r>
      </text>
    </comment>
  </commentList>
</comments>
</file>

<file path=xl/sharedStrings.xml><?xml version="1.0" encoding="utf-8"?>
<sst xmlns="http://schemas.openxmlformats.org/spreadsheetml/2006/main" count="288" uniqueCount="136">
  <si>
    <t>No. of Requirements</t>
  </si>
  <si>
    <t>Complexity</t>
  </si>
  <si>
    <t>Medium</t>
  </si>
  <si>
    <t>Hours for</t>
  </si>
  <si>
    <t>Simple</t>
  </si>
  <si>
    <t>·        1.0 = A low level of complexity</t>
  </si>
  <si>
    <t>·        1.5 = A medium level of complexity</t>
  </si>
  <si>
    <t>·        2.0 = A high level of complexity</t>
  </si>
  <si>
    <t>·        1.0 = The person performing this task is a staff member with extensive experience with the process and with the project</t>
  </si>
  <si>
    <t>·        1.5 = The person performing this task is a staff member with some prior experience with the process and with the project</t>
  </si>
  <si>
    <t>·        2.0 = The person performing this task has little experience with the process or with the project</t>
  </si>
  <si>
    <t>·        1.0 = The anticipated rework level is low</t>
  </si>
  <si>
    <t>·        1.5 = The anticipated rework level is medium</t>
  </si>
  <si>
    <t>·        2.0 = The anticipated rework level is high</t>
  </si>
  <si>
    <t>Effort in Hours: A calculated figure determined by the following algorithm:</t>
  </si>
  <si>
    <t>(((Time per Unit Size * Total Size) * Complexity) * Staff Skill Level) * Rework = Effort in Hours.</t>
  </si>
  <si>
    <t>For example:</t>
  </si>
  <si>
    <t>Total Size = 50</t>
  </si>
  <si>
    <t>Complexity = 2</t>
  </si>
  <si>
    <t>Staff Skill Level = 1</t>
  </si>
  <si>
    <t>Rework = 1.5</t>
  </si>
  <si>
    <t>EFFORT ESTIMATION TEMPLATE</t>
  </si>
  <si>
    <t>Versions Estimates Based upon:</t>
  </si>
  <si>
    <t>ID*</t>
  </si>
  <si>
    <t>Unit of Size</t>
  </si>
  <si>
    <t>Time per Unit Size</t>
  </si>
  <si>
    <t>Staff Skill Level</t>
  </si>
  <si>
    <t>Rework</t>
  </si>
  <si>
    <t>TOTAL Effort in Hours</t>
  </si>
  <si>
    <t>Project Initiation:Assessment</t>
  </si>
  <si>
    <t>Understand Business Requirements</t>
  </si>
  <si>
    <t>Plan</t>
  </si>
  <si>
    <t>Analyze/Review Business Requirements</t>
  </si>
  <si>
    <t>Total Effort (in hours)</t>
  </si>
  <si>
    <t>2. LIST ALL ESTIMATING ASSUMPTIONS</t>
  </si>
  <si>
    <r>
      <t>Time per Unit Size</t>
    </r>
    <r>
      <rPr>
        <i/>
        <sz val="10"/>
        <rFont val="Arial"/>
        <family val="2"/>
      </rPr>
      <t>:</t>
    </r>
    <r>
      <rPr>
        <sz val="10"/>
        <rFont val="Arial"/>
        <family val="2"/>
      </rPr>
      <t xml:space="preserve"> How much time, in hours, you estimate would be required for each unit of size.</t>
    </r>
  </si>
  <si>
    <r>
      <t>Complexity:</t>
    </r>
    <r>
      <rPr>
        <sz val="10"/>
        <rFont val="Arial"/>
        <family val="2"/>
      </rPr>
      <t xml:space="preserve"> A pre-defined number determined as follows:</t>
    </r>
  </si>
  <si>
    <r>
      <t>Staff Skill Level</t>
    </r>
    <r>
      <rPr>
        <i/>
        <sz val="10"/>
        <rFont val="Arial"/>
        <family val="2"/>
      </rPr>
      <t>:</t>
    </r>
    <r>
      <rPr>
        <sz val="10"/>
        <rFont val="Arial"/>
        <family val="2"/>
      </rPr>
      <t xml:space="preserve"> A pre-defined number determined as follows:</t>
    </r>
  </si>
  <si>
    <r>
      <t>Rework:</t>
    </r>
    <r>
      <rPr>
        <sz val="10"/>
        <rFont val="Arial"/>
        <family val="2"/>
      </rPr>
      <t xml:space="preserve"> A pre-defined number that indicates the expected level of rework anticipated for this project given the complexity and skill levels for this task. This number is determined as follows:</t>
    </r>
  </si>
  <si>
    <t>This page has been left blank intentionally. This is a separator page.</t>
  </si>
  <si>
    <t>-</t>
  </si>
  <si>
    <t>Average</t>
  </si>
  <si>
    <t>Estimates have been arrived at considering the following documentation/inputs:</t>
  </si>
  <si>
    <t xml:space="preserve">PROJECT NAME: </t>
  </si>
  <si>
    <t xml:space="preserve">ESTIMATOR: </t>
  </si>
  <si>
    <t>PROJECT #</t>
  </si>
  <si>
    <t xml:space="preserve">DATE:      </t>
  </si>
  <si>
    <t>TWMS</t>
  </si>
  <si>
    <t>Bala Segu</t>
  </si>
  <si>
    <t>1. ESTIMATE TESTING STAFF HOURS</t>
  </si>
  <si>
    <t>Standard testing activities and deliverables</t>
  </si>
  <si>
    <t>Module</t>
  </si>
  <si>
    <t>High</t>
  </si>
  <si>
    <t>Module or Supporting Activity</t>
  </si>
  <si>
    <t>Total Number</t>
  </si>
  <si>
    <t>TOTAL Effort in Days(6.5Hr/Per Day)</t>
  </si>
  <si>
    <t>TOTAL Effort in Days(8.0Hr/Per Day)</t>
  </si>
  <si>
    <t>Business Requirements Documentation as of 01-JULY-07</t>
  </si>
  <si>
    <t>Test Execution per TC</t>
  </si>
  <si>
    <t>Test Planning per TC</t>
  </si>
  <si>
    <t xml:space="preserve">Test Cases </t>
  </si>
  <si>
    <t>Optimistic</t>
  </si>
  <si>
    <t>Most Likely</t>
  </si>
  <si>
    <t>Pessimistic</t>
  </si>
  <si>
    <t>No of TC's per Requirement</t>
  </si>
  <si>
    <t>Project Activities</t>
  </si>
  <si>
    <t xml:space="preserve">Project and Team management </t>
  </si>
  <si>
    <t>KT, brainstorming, ramp up and team discussion sessions</t>
  </si>
  <si>
    <t>Configuration management and Process tailoring</t>
  </si>
  <si>
    <t>Percentage</t>
  </si>
  <si>
    <t>Activity</t>
  </si>
  <si>
    <t>Automation - Test data Preparation &amp; SetUp</t>
  </si>
  <si>
    <t>Automation Functional</t>
  </si>
  <si>
    <t>Automation - Performance</t>
  </si>
  <si>
    <t>QA Tools selection, planning &amp; set up</t>
  </si>
  <si>
    <t>Regular &amp; Weekly Status Meetings</t>
  </si>
  <si>
    <t>Test Design</t>
  </si>
  <si>
    <t>Complete Environment and Data Set-up, obtain all the data necessary for testing, execute programs for test data</t>
  </si>
  <si>
    <t>Updates</t>
  </si>
  <si>
    <t>Module Name</t>
  </si>
  <si>
    <t>Sub Modules</t>
  </si>
  <si>
    <t>Sub Module</t>
  </si>
  <si>
    <t>No of TCs</t>
  </si>
  <si>
    <t>No of Complexity</t>
  </si>
  <si>
    <t>Understanding Requirements</t>
  </si>
  <si>
    <t>Analyse/Review Requirements</t>
  </si>
  <si>
    <t>Smoke - Pre QA Test Execution</t>
  </si>
  <si>
    <t>Develop detailed system test cases</t>
  </si>
  <si>
    <t>Regression - Test Execution</t>
  </si>
  <si>
    <t>System - Test Execution</t>
  </si>
  <si>
    <t>Defect logging for System/Regression Test (Including Exploratory)</t>
  </si>
  <si>
    <t>Defect Logging &amp; Fixing</t>
  </si>
  <si>
    <t>Defect logging, Fixing per TC</t>
  </si>
  <si>
    <t>%  of  Test Cases</t>
  </si>
  <si>
    <t>M1</t>
  </si>
  <si>
    <t>M01</t>
  </si>
  <si>
    <t>Actual No of Sanity TCs</t>
  </si>
  <si>
    <t>Actual No Of Regression TCs</t>
  </si>
  <si>
    <t>Actual Total Smoke &amp; Regression TCs</t>
  </si>
  <si>
    <t>% of Distrbn</t>
  </si>
  <si>
    <t>% work</t>
  </si>
  <si>
    <t>Project Activities of ?</t>
  </si>
  <si>
    <t>Process Control of ?</t>
  </si>
  <si>
    <t>M2</t>
  </si>
  <si>
    <t>M02</t>
  </si>
  <si>
    <t>.</t>
  </si>
  <si>
    <t>Prepare Requirements Traceability Matrix (% of Test Cases)</t>
  </si>
  <si>
    <t>Test data preparation and setup (% of develop test cases)</t>
  </si>
  <si>
    <t>Defect logging for Pre System/Sanity Test and Exploratory defects</t>
  </si>
  <si>
    <t>Execute System Test cases *  No of cycles</t>
  </si>
  <si>
    <t>Execute Pre-System Test *  No of cycles</t>
  </si>
  <si>
    <t>Execute Pre System Test Cases</t>
  </si>
  <si>
    <t>Execute System Test Cases</t>
  </si>
  <si>
    <t>Execute Regression (% of Execute System Test Cases)</t>
  </si>
  <si>
    <t>Test plan review, update and Sign off (half of % Test Plan &amp; Strategy)</t>
  </si>
  <si>
    <t>Internal And external test case review, update and sign off (% of Develop test cases)</t>
  </si>
  <si>
    <t>Defect Logging &amp; Fixing *  No of cycles</t>
  </si>
  <si>
    <t>Process Control (% of Analyze/Review Business Requirements)</t>
  </si>
  <si>
    <t>Meetings - Status Meetings, Brain Storming sessions, Planning meetings, Internal Meeting etc</t>
  </si>
  <si>
    <r>
      <t>Guidelines for Effort Estimation Template -</t>
    </r>
    <r>
      <rPr>
        <sz val="10"/>
        <rFont val="Arial"/>
        <family val="2"/>
      </rPr>
      <t xml:space="preserve"> For each task, consider research, discussion time, planning, personal review, review with others, and verification activities. Please note any assumptions made in determining your estimates. These can be placed into the comments field for each task.</t>
    </r>
  </si>
  <si>
    <r>
      <t>Unit of Size</t>
    </r>
    <r>
      <rPr>
        <i/>
        <sz val="10"/>
        <rFont val="Arial"/>
        <family val="2"/>
      </rPr>
      <t>:</t>
    </r>
    <r>
      <rPr>
        <sz val="10"/>
        <rFont val="Arial"/>
        <family val="2"/>
      </rPr>
      <t xml:space="preserve"> This is the unit used to define the relative size of a project. For example: number of requirements, no of test cases etc.</t>
    </r>
  </si>
  <si>
    <t>Total Amount</t>
  </si>
  <si>
    <r>
      <t>Total Amount</t>
    </r>
    <r>
      <rPr>
        <i/>
        <sz val="10"/>
        <rFont val="Arial"/>
        <family val="2"/>
      </rPr>
      <t>:</t>
    </r>
    <r>
      <rPr>
        <sz val="10"/>
        <rFont val="Arial"/>
        <family val="2"/>
      </rPr>
      <t xml:space="preserve"> The amount of time required which is equal to unit of size multply with time per unit size.</t>
    </r>
  </si>
  <si>
    <t>Prepare Test plan &amp; Strategy (% of Analyze/Review Business Requirements)</t>
  </si>
  <si>
    <t>EFFORT = (((total size * time per unit size) * complexity) * Staff Skill Level) * rework.</t>
  </si>
  <si>
    <t>20-09-2008</t>
  </si>
  <si>
    <t>Time per Unit of Size = 2</t>
  </si>
  <si>
    <t>((((2 * 50) * 2) * 1) * 1.5) =</t>
  </si>
  <si>
    <t>((100 *2) * 1) * 1.5 =</t>
  </si>
  <si>
    <t>(200 * 1) * 1.5 =</t>
  </si>
  <si>
    <t>200 * 1.5 = 300</t>
  </si>
  <si>
    <t>Take a task with a unit of size in requirement document that contains 50 requirements. If you estimate each reqiement to take 2 hours for a person who has extensive experience with the project, and you determine the complexity of this task to be high, and you anticipate the rework effort to be medium you would come up with an Effort in Hours figure of 300 by plugging the appropriate values into the algorithm. Your figures would be as follows:</t>
  </si>
  <si>
    <t>Test Results Consolidation, defect report, report results</t>
  </si>
  <si>
    <t>Build Metrics</t>
  </si>
  <si>
    <t>Meeting with others, Planning meetings, Internal Meeting etc</t>
  </si>
  <si>
    <t>Internal And external test case review updates and sign off (% of Develop test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</si>
</sst>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23" formatCode="m/d/yy;@"/>
  </numFmts>
  <fonts count="26" x14ac:knownFonts="1">
    <font>
      <sz val="10"/>
      <name val="Arial"/>
    </font>
    <font>
      <sz val="10"/>
      <name val="Arial"/>
    </font>
    <font>
      <b/>
      <sz val="10"/>
      <name val="Arial"/>
    </font>
    <font>
      <sz val="10"/>
      <name val="Times New Roman"/>
    </font>
    <font>
      <b/>
      <u/>
      <sz val="10"/>
      <name val="Times New Roman"/>
      <family val="1"/>
    </font>
    <font>
      <b/>
      <i/>
      <u/>
      <sz val="10"/>
      <name val="Times New Roman"/>
      <family val="1"/>
    </font>
    <font>
      <sz val="10"/>
      <name val="Arial"/>
      <family val="2"/>
    </font>
    <font>
      <b/>
      <sz val="10"/>
      <name val="Arial"/>
      <family val="2"/>
    </font>
    <font>
      <i/>
      <sz val="10"/>
      <name val="Arial"/>
      <family val="2"/>
    </font>
    <font>
      <b/>
      <i/>
      <sz val="10"/>
      <name val="Arial"/>
      <family val="2"/>
    </font>
    <font>
      <sz val="10"/>
      <color indexed="8"/>
      <name val="Arial"/>
      <family val="2"/>
    </font>
    <font>
      <sz val="12"/>
      <name val="Arial"/>
      <family val="2"/>
    </font>
    <font>
      <b/>
      <sz val="12"/>
      <color indexed="12"/>
      <name val="Arial"/>
      <family val="2"/>
    </font>
    <font>
      <sz val="10"/>
      <color indexed="81"/>
      <name val="Arial"/>
      <family val="2"/>
    </font>
    <font>
      <sz val="10"/>
      <color indexed="81"/>
      <name val="Tahoma"/>
      <family val="2"/>
    </font>
    <font>
      <sz val="8"/>
      <name val="Arial"/>
    </font>
    <font>
      <b/>
      <sz val="12"/>
      <name val="Arial"/>
      <family val="2"/>
    </font>
    <font>
      <sz val="11"/>
      <name val="Arial"/>
      <family val="2"/>
    </font>
    <font>
      <b/>
      <sz val="11"/>
      <name val="Arial"/>
      <family val="2"/>
    </font>
    <font>
      <sz val="8"/>
      <color indexed="81"/>
      <name val="Tahoma"/>
    </font>
    <font>
      <b/>
      <sz val="8"/>
      <color indexed="81"/>
      <name val="Tahoma"/>
    </font>
    <font>
      <sz val="9"/>
      <color indexed="81"/>
      <name val="Tahoma"/>
      <family val="2"/>
    </font>
    <font>
      <sz val="10"/>
      <name val="Times New Roman"/>
      <family val="1"/>
    </font>
    <font>
      <b/>
      <sz val="10"/>
      <color indexed="12"/>
      <name val="Times New Roman"/>
      <family val="1"/>
    </font>
    <font>
      <b/>
      <i/>
      <u/>
      <sz val="10"/>
      <name val="Arial"/>
      <family val="2"/>
    </font>
    <font>
      <sz val="10"/>
      <color indexed="44"/>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0" fontId="3" fillId="0" borderId="0"/>
  </cellStyleXfs>
  <cellXfs count="123">
    <xf numFmtId="0" fontId="0" fillId="0" borderId="0" xfId="0"/>
    <xf numFmtId="0" fontId="2" fillId="0" borderId="0" xfId="0" applyFont="1"/>
    <xf numFmtId="0" fontId="4" fillId="2" borderId="1" xfId="1" applyFont="1" applyFill="1" applyBorder="1" applyAlignment="1">
      <alignment horizontal="center" vertical="top"/>
    </xf>
    <xf numFmtId="0" fontId="7" fillId="0" borderId="0" xfId="0" applyFont="1" applyAlignment="1">
      <alignment wrapText="1"/>
    </xf>
    <xf numFmtId="0" fontId="6" fillId="0" borderId="0" xfId="0" applyFont="1"/>
    <xf numFmtId="0" fontId="6" fillId="0" borderId="0" xfId="0" applyFont="1" applyAlignment="1">
      <alignment wrapText="1"/>
    </xf>
    <xf numFmtId="0" fontId="9" fillId="0" borderId="0" xfId="0" applyFont="1" applyAlignment="1">
      <alignment wrapText="1"/>
    </xf>
    <xf numFmtId="0" fontId="6" fillId="0" borderId="0" xfId="0" applyFont="1" applyAlignment="1">
      <alignment horizontal="left" wrapText="1"/>
    </xf>
    <xf numFmtId="0" fontId="10" fillId="0" borderId="0" xfId="0" applyFont="1" applyAlignment="1">
      <alignment wrapText="1"/>
    </xf>
    <xf numFmtId="0" fontId="7" fillId="0" borderId="0" xfId="0" applyFont="1"/>
    <xf numFmtId="0" fontId="0" fillId="0" borderId="0" xfId="0" applyAlignment="1">
      <alignment horizontal="center"/>
    </xf>
    <xf numFmtId="0" fontId="11" fillId="2" borderId="0" xfId="0" applyFont="1" applyFill="1"/>
    <xf numFmtId="0" fontId="11" fillId="2" borderId="0" xfId="0" applyFont="1" applyFill="1" applyAlignment="1">
      <alignment horizontal="center"/>
    </xf>
    <xf numFmtId="0" fontId="11" fillId="0" borderId="0" xfId="0" applyFont="1"/>
    <xf numFmtId="2" fontId="0" fillId="0" borderId="0" xfId="0" applyNumberFormat="1" applyAlignment="1">
      <alignment horizontal="center"/>
    </xf>
    <xf numFmtId="0" fontId="0" fillId="0" borderId="0" xfId="0" applyBorder="1"/>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wrapText="1"/>
    </xf>
    <xf numFmtId="0" fontId="0" fillId="0" borderId="1" xfId="0" applyBorder="1"/>
    <xf numFmtId="0" fontId="6" fillId="0" borderId="1" xfId="0" applyFont="1" applyFill="1" applyBorder="1" applyAlignment="1">
      <alignment horizontal="center"/>
    </xf>
    <xf numFmtId="0" fontId="6" fillId="0" borderId="1" xfId="0" applyFont="1" applyBorder="1" applyAlignment="1">
      <alignment horizontal="left" wrapText="1"/>
    </xf>
    <xf numFmtId="0" fontId="0" fillId="0" borderId="1" xfId="0" applyBorder="1" applyAlignment="1">
      <alignment wrapText="1"/>
    </xf>
    <xf numFmtId="0" fontId="0" fillId="0" borderId="0" xfId="0" applyAlignment="1">
      <alignment horizontal="center" vertical="center"/>
    </xf>
    <xf numFmtId="0" fontId="0" fillId="2" borderId="1" xfId="0"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 fillId="0" borderId="0" xfId="0" applyFont="1" applyAlignment="1">
      <alignment horizontal="center"/>
    </xf>
    <xf numFmtId="0" fontId="6" fillId="0" borderId="1" xfId="0" quotePrefix="1" applyFont="1" applyFill="1" applyBorder="1" applyAlignment="1">
      <alignment horizontal="center"/>
    </xf>
    <xf numFmtId="2" fontId="0" fillId="0" borderId="0" xfId="0" applyNumberFormat="1"/>
    <xf numFmtId="2" fontId="11" fillId="2" borderId="0" xfId="0" applyNumberFormat="1" applyFont="1" applyFill="1"/>
    <xf numFmtId="2" fontId="7" fillId="0" borderId="0" xfId="0" applyNumberFormat="1" applyFont="1"/>
    <xf numFmtId="2" fontId="0" fillId="0" borderId="0" xfId="0" applyNumberFormat="1" applyBorder="1"/>
    <xf numFmtId="2" fontId="7" fillId="0" borderId="3" xfId="0" applyNumberFormat="1" applyFont="1" applyFill="1" applyBorder="1" applyAlignment="1">
      <alignment horizontal="center"/>
    </xf>
    <xf numFmtId="2" fontId="7" fillId="0" borderId="1" xfId="0" applyNumberFormat="1" applyFont="1" applyFill="1" applyBorder="1" applyAlignment="1">
      <alignment horizontal="center"/>
    </xf>
    <xf numFmtId="2" fontId="12" fillId="2" borderId="4" xfId="0" applyNumberFormat="1" applyFont="1" applyFill="1" applyBorder="1" applyAlignment="1">
      <alignment horizontal="center" vertical="center"/>
    </xf>
    <xf numFmtId="0" fontId="7" fillId="0" borderId="0" xfId="0" applyFont="1" applyFill="1" applyBorder="1"/>
    <xf numFmtId="0" fontId="0" fillId="0" borderId="0" xfId="0" applyAlignment="1">
      <alignment wrapText="1"/>
    </xf>
    <xf numFmtId="0" fontId="16" fillId="3" borderId="0" xfId="0" applyFont="1" applyFill="1" applyBorder="1" applyAlignment="1">
      <alignment horizontal="left" vertical="top"/>
    </xf>
    <xf numFmtId="0" fontId="17" fillId="3" borderId="0" xfId="0" applyFont="1" applyFill="1" applyBorder="1" applyAlignment="1">
      <alignment horizontal="left" vertical="top" wrapText="1"/>
    </xf>
    <xf numFmtId="223" fontId="18" fillId="3" borderId="0" xfId="0" applyNumberFormat="1" applyFont="1" applyFill="1" applyBorder="1" applyAlignment="1">
      <alignment horizontal="left" vertical="top"/>
    </xf>
    <xf numFmtId="14" fontId="17" fillId="3" borderId="0" xfId="0" applyNumberFormat="1" applyFont="1" applyFill="1" applyBorder="1" applyAlignment="1">
      <alignment horizontal="center" vertical="top" wrapText="1"/>
    </xf>
    <xf numFmtId="223" fontId="17" fillId="3" borderId="0" xfId="0" applyNumberFormat="1" applyFont="1" applyFill="1" applyBorder="1" applyAlignment="1">
      <alignment horizontal="center" vertical="top" wrapText="1"/>
    </xf>
    <xf numFmtId="0" fontId="17" fillId="0" borderId="0" xfId="0" applyFont="1" applyFill="1" applyBorder="1" applyAlignment="1">
      <alignment horizontal="left" vertical="top" wrapText="1"/>
    </xf>
    <xf numFmtId="0" fontId="2" fillId="4" borderId="5" xfId="0" applyFont="1" applyFill="1" applyBorder="1" applyAlignment="1">
      <alignment wrapText="1"/>
    </xf>
    <xf numFmtId="0" fontId="0" fillId="4" borderId="4" xfId="0" applyFill="1" applyBorder="1"/>
    <xf numFmtId="0" fontId="7" fillId="0" borderId="4" xfId="0" applyFont="1" applyBorder="1" applyAlignment="1">
      <alignment horizontal="right"/>
    </xf>
    <xf numFmtId="0" fontId="3" fillId="2" borderId="1" xfId="1" applyFont="1" applyFill="1" applyBorder="1" applyAlignment="1">
      <alignment vertical="top" wrapText="1"/>
    </xf>
    <xf numFmtId="0" fontId="5" fillId="2" borderId="1" xfId="1" applyFont="1" applyFill="1" applyBorder="1" applyAlignment="1">
      <alignment vertical="top" wrapText="1"/>
    </xf>
    <xf numFmtId="0" fontId="22" fillId="0" borderId="1" xfId="1" applyFont="1" applyBorder="1" applyAlignment="1">
      <alignment horizontal="center" wrapText="1"/>
    </xf>
    <xf numFmtId="0" fontId="6" fillId="0" borderId="2" xfId="0" quotePrefix="1" applyFont="1" applyFill="1" applyBorder="1" applyAlignment="1">
      <alignment horizontal="center"/>
    </xf>
    <xf numFmtId="2" fontId="7" fillId="0" borderId="0" xfId="0" applyNumberFormat="1" applyFont="1" applyFill="1" applyBorder="1" applyAlignment="1">
      <alignment horizontal="center"/>
    </xf>
    <xf numFmtId="0" fontId="6" fillId="0" borderId="2" xfId="0" applyFont="1" applyFill="1" applyBorder="1" applyAlignment="1">
      <alignment horizontal="center"/>
    </xf>
    <xf numFmtId="0" fontId="0" fillId="0" borderId="1" xfId="0" applyFill="1" applyBorder="1" applyAlignment="1">
      <alignment wrapText="1"/>
    </xf>
    <xf numFmtId="0" fontId="23" fillId="2" borderId="1" xfId="1" applyFont="1" applyFill="1" applyBorder="1" applyAlignment="1">
      <alignment vertical="top" wrapText="1"/>
    </xf>
    <xf numFmtId="0" fontId="4" fillId="2" borderId="6" xfId="1" applyFont="1" applyFill="1" applyBorder="1" applyAlignment="1">
      <alignment horizontal="center" vertical="top"/>
    </xf>
    <xf numFmtId="0" fontId="22" fillId="2" borderId="1" xfId="0" applyFont="1" applyFill="1" applyBorder="1" applyAlignment="1">
      <alignment horizontal="center"/>
    </xf>
    <xf numFmtId="0" fontId="23" fillId="2" borderId="3" xfId="1" applyFont="1" applyFill="1" applyBorder="1" applyAlignment="1">
      <alignment vertical="top" wrapText="1"/>
    </xf>
    <xf numFmtId="0" fontId="4" fillId="2" borderId="3" xfId="1" applyFont="1" applyFill="1" applyBorder="1" applyAlignment="1">
      <alignment horizontal="center" vertical="top"/>
    </xf>
    <xf numFmtId="0" fontId="25" fillId="2" borderId="1" xfId="0" applyFont="1" applyFill="1" applyBorder="1" applyAlignment="1">
      <alignment wrapText="1"/>
    </xf>
    <xf numFmtId="0" fontId="24" fillId="2" borderId="1" xfId="0" applyFont="1" applyFill="1" applyBorder="1" applyAlignment="1">
      <alignment wrapText="1"/>
    </xf>
    <xf numFmtId="0" fontId="1" fillId="0" borderId="7" xfId="0" applyFont="1" applyBorder="1" applyAlignment="1">
      <alignment horizontal="left" wrapText="1"/>
    </xf>
    <xf numFmtId="0" fontId="1" fillId="0" borderId="1" xfId="0" applyFont="1" applyBorder="1" applyAlignment="1">
      <alignment horizontal="left" wrapText="1"/>
    </xf>
    <xf numFmtId="0" fontId="2" fillId="0" borderId="1" xfId="0" applyFont="1" applyBorder="1" applyAlignment="1">
      <alignment horizontal="left" wrapText="1"/>
    </xf>
    <xf numFmtId="0" fontId="7" fillId="2" borderId="0" xfId="0" applyFont="1" applyFill="1" applyAlignment="1">
      <alignment wrapText="1"/>
    </xf>
    <xf numFmtId="0" fontId="1" fillId="0" borderId="1" xfId="0" applyFont="1" applyBorder="1"/>
    <xf numFmtId="0" fontId="2" fillId="0" borderId="1" xfId="0" applyFont="1" applyBorder="1"/>
    <xf numFmtId="0" fontId="2" fillId="0" borderId="1" xfId="0" applyFont="1" applyBorder="1" applyAlignment="1">
      <alignment wrapText="1"/>
    </xf>
    <xf numFmtId="0" fontId="7" fillId="0" borderId="0" xfId="0" applyFont="1" applyBorder="1" applyAlignment="1">
      <alignment horizontal="right"/>
    </xf>
    <xf numFmtId="0" fontId="3" fillId="0" borderId="1" xfId="1" applyFill="1" applyBorder="1" applyAlignment="1">
      <alignment horizontal="center" vertical="top" wrapText="1"/>
    </xf>
    <xf numFmtId="0" fontId="7" fillId="0" borderId="1" xfId="0" applyFont="1" applyBorder="1"/>
    <xf numFmtId="0" fontId="0" fillId="0" borderId="8" xfId="0" applyBorder="1"/>
    <xf numFmtId="0" fontId="0" fillId="0" borderId="9" xfId="0" applyBorder="1"/>
    <xf numFmtId="0" fontId="0" fillId="0" borderId="10" xfId="0" applyBorder="1"/>
    <xf numFmtId="0" fontId="6" fillId="0" borderId="1" xfId="0" applyFont="1" applyBorder="1"/>
    <xf numFmtId="0" fontId="6" fillId="0" borderId="1" xfId="0" applyFont="1" applyBorder="1" applyAlignment="1">
      <alignment wrapText="1"/>
    </xf>
    <xf numFmtId="49" fontId="0" fillId="0" borderId="0" xfId="0" applyNumberFormat="1"/>
    <xf numFmtId="49" fontId="11" fillId="2" borderId="0" xfId="0" applyNumberFormat="1" applyFont="1" applyFill="1"/>
    <xf numFmtId="49" fontId="7" fillId="0" borderId="0" xfId="0" applyNumberFormat="1" applyFont="1"/>
    <xf numFmtId="49" fontId="0" fillId="0" borderId="0" xfId="0" applyNumberFormat="1" applyAlignment="1">
      <alignment horizontal="center" vertical="center"/>
    </xf>
    <xf numFmtId="2" fontId="7" fillId="2" borderId="6" xfId="0" applyNumberFormat="1" applyFont="1" applyFill="1" applyBorder="1" applyAlignment="1">
      <alignment horizontal="center" vertical="center" wrapText="1"/>
    </xf>
    <xf numFmtId="0" fontId="17" fillId="3" borderId="0" xfId="0" applyFont="1" applyFill="1" applyBorder="1" applyAlignment="1">
      <alignment horizontal="right" vertical="top" wrapText="1"/>
    </xf>
    <xf numFmtId="0" fontId="0" fillId="0" borderId="0" xfId="0" applyAlignment="1">
      <alignment horizontal="right"/>
    </xf>
    <xf numFmtId="0" fontId="12" fillId="2" borderId="0" xfId="0" applyFont="1" applyFill="1" applyAlignment="1">
      <alignment horizontal="right"/>
    </xf>
    <xf numFmtId="0" fontId="7" fillId="0" borderId="0" xfId="0" applyFont="1" applyAlignment="1">
      <alignment horizontal="right"/>
    </xf>
    <xf numFmtId="0" fontId="7" fillId="2" borderId="1" xfId="0" applyFont="1" applyFill="1" applyBorder="1" applyAlignment="1">
      <alignment horizontal="right" vertical="center" wrapText="1"/>
    </xf>
    <xf numFmtId="0" fontId="7" fillId="2" borderId="1" xfId="0" applyFont="1" applyFill="1" applyBorder="1" applyAlignment="1">
      <alignment horizontal="right" wrapText="1"/>
    </xf>
    <xf numFmtId="0" fontId="0" fillId="0" borderId="2" xfId="0" applyBorder="1" applyAlignment="1">
      <alignment horizontal="right"/>
    </xf>
    <xf numFmtId="0" fontId="6" fillId="0" borderId="2" xfId="0" applyFont="1" applyBorder="1" applyAlignment="1">
      <alignment horizontal="right"/>
    </xf>
    <xf numFmtId="0" fontId="6" fillId="0" borderId="2" xfId="0" applyFont="1" applyBorder="1" applyAlignment="1">
      <alignment horizontal="right" wrapText="1"/>
    </xf>
    <xf numFmtId="0" fontId="0" fillId="0" borderId="2" xfId="0" applyFill="1" applyBorder="1" applyAlignment="1">
      <alignment horizontal="right" wrapText="1"/>
    </xf>
    <xf numFmtId="0" fontId="2" fillId="2" borderId="1" xfId="0" applyFont="1" applyFill="1" applyBorder="1" applyAlignment="1">
      <alignment horizontal="right" vertical="center"/>
    </xf>
    <xf numFmtId="0" fontId="6" fillId="0" borderId="0" xfId="0" applyFont="1" applyFill="1" applyBorder="1" applyAlignment="1">
      <alignment horizontal="right"/>
    </xf>
    <xf numFmtId="0" fontId="22" fillId="0" borderId="0" xfId="0" applyFont="1" applyFill="1" applyBorder="1" applyAlignment="1">
      <alignment horizontal="center"/>
    </xf>
    <xf numFmtId="0" fontId="0" fillId="0" borderId="1" xfId="0" applyBorder="1" applyAlignment="1">
      <alignment horizontal="left" wrapText="1"/>
    </xf>
    <xf numFmtId="0" fontId="0" fillId="0" borderId="0" xfId="0" applyAlignment="1">
      <alignment horizontal="left" wrapText="1"/>
    </xf>
    <xf numFmtId="0" fontId="22" fillId="2" borderId="1" xfId="0" applyFont="1" applyFill="1" applyBorder="1" applyAlignment="1">
      <alignment horizontal="center" vertical="top"/>
    </xf>
    <xf numFmtId="0" fontId="0" fillId="0" borderId="1" xfId="0" applyBorder="1" applyAlignment="1">
      <alignment vertical="top"/>
    </xf>
    <xf numFmtId="0" fontId="0" fillId="0" borderId="0" xfId="0" applyAlignment="1">
      <alignment vertical="top"/>
    </xf>
    <xf numFmtId="2" fontId="6" fillId="2" borderId="1" xfId="0" applyNumberFormat="1" applyFont="1" applyFill="1" applyBorder="1" applyAlignment="1">
      <alignment horizontal="left"/>
    </xf>
    <xf numFmtId="2" fontId="22" fillId="0" borderId="1" xfId="1" applyNumberFormat="1" applyFont="1" applyFill="1" applyBorder="1" applyAlignment="1">
      <alignment vertical="top" wrapText="1"/>
    </xf>
    <xf numFmtId="2" fontId="6" fillId="2" borderId="3" xfId="0" applyNumberFormat="1" applyFont="1" applyFill="1" applyBorder="1" applyAlignment="1">
      <alignment horizontal="left"/>
    </xf>
    <xf numFmtId="2" fontId="7" fillId="2" borderId="0" xfId="0" applyNumberFormat="1" applyFont="1" applyFill="1"/>
    <xf numFmtId="2" fontId="0" fillId="0" borderId="1" xfId="0" applyNumberFormat="1" applyBorder="1"/>
    <xf numFmtId="0" fontId="0" fillId="5" borderId="0" xfId="0" applyFill="1" applyAlignment="1">
      <alignment horizontal="right"/>
    </xf>
    <xf numFmtId="0" fontId="6" fillId="5" borderId="2" xfId="0" applyFont="1" applyFill="1" applyBorder="1" applyAlignment="1">
      <alignment horizontal="right" wrapText="1"/>
    </xf>
    <xf numFmtId="0" fontId="6" fillId="5" borderId="2" xfId="0" applyFont="1" applyFill="1" applyBorder="1" applyAlignment="1">
      <alignment horizontal="right"/>
    </xf>
    <xf numFmtId="0" fontId="6" fillId="5" borderId="1" xfId="0" applyFont="1" applyFill="1" applyBorder="1" applyAlignment="1">
      <alignment horizontal="right"/>
    </xf>
    <xf numFmtId="0" fontId="0" fillId="5" borderId="1" xfId="0" applyFill="1" applyBorder="1" applyAlignment="1">
      <alignment horizontal="right" wrapText="1"/>
    </xf>
    <xf numFmtId="0" fontId="0" fillId="5" borderId="2" xfId="0" applyFill="1" applyBorder="1" applyAlignment="1">
      <alignment horizontal="right" wrapText="1"/>
    </xf>
    <xf numFmtId="0" fontId="2" fillId="2" borderId="1" xfId="0" applyFont="1" applyFill="1" applyBorder="1" applyAlignment="1">
      <alignment horizontal="center" vertical="center" wrapText="1"/>
    </xf>
    <xf numFmtId="0" fontId="6" fillId="0" borderId="0" xfId="0" applyFont="1" applyFill="1" applyBorder="1" applyAlignment="1">
      <alignment horizontal="left" wrapText="1"/>
    </xf>
    <xf numFmtId="0" fontId="7" fillId="2" borderId="1" xfId="0" applyFont="1" applyFill="1" applyBorder="1" applyAlignment="1">
      <alignment horizontal="center" vertical="center" wrapText="1"/>
    </xf>
    <xf numFmtId="0" fontId="12" fillId="2" borderId="0" xfId="0" applyFont="1" applyFill="1" applyAlignment="1">
      <alignment horizontal="left"/>
    </xf>
    <xf numFmtId="0" fontId="7" fillId="5" borderId="0" xfId="0" applyFont="1" applyFill="1" applyBorder="1" applyAlignment="1">
      <alignment horizontal="center"/>
    </xf>
    <xf numFmtId="2" fontId="7" fillId="2" borderId="1" xfId="0" applyNumberFormat="1" applyFont="1" applyFill="1" applyBorder="1" applyAlignment="1">
      <alignment horizontal="center"/>
    </xf>
    <xf numFmtId="0" fontId="4" fillId="5" borderId="0" xfId="1" applyFont="1" applyFill="1" applyBorder="1" applyAlignment="1">
      <alignment horizontal="center" vertical="top"/>
    </xf>
    <xf numFmtId="2" fontId="7" fillId="2" borderId="11" xfId="0" applyNumberFormat="1" applyFont="1" applyFill="1" applyBorder="1" applyAlignment="1">
      <alignment horizontal="center"/>
    </xf>
    <xf numFmtId="0" fontId="2" fillId="4" borderId="1" xfId="0" applyFont="1" applyFill="1" applyBorder="1" applyAlignment="1">
      <alignment horizontal="center"/>
    </xf>
    <xf numFmtId="0" fontId="2" fillId="4" borderId="1" xfId="0" applyFont="1" applyFill="1" applyBorder="1" applyAlignment="1">
      <alignment horizontal="center" wrapText="1"/>
    </xf>
  </cellXfs>
  <cellStyles count="2">
    <cellStyle name="Normal" xfId="0" builtinId="0"/>
    <cellStyle name="Normal_Ariba Cost Summary"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XPENS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Statement"/>
      <sheetName val="Expense Statement"/>
      <sheetName val="Macros"/>
      <sheetName val="ATW"/>
      <sheetName val="Lock"/>
      <sheetName val="Select Employee"/>
      <sheetName val="Intl Data Table"/>
      <sheetName val="TemplateInformation"/>
    </sheetNames>
    <sheetDataSet>
      <sheetData sheetId="0" refreshError="1"/>
      <sheetData sheetId="1">
        <row r="21">
          <cell r="F21">
            <v>0.21</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zoomScale="90" workbookViewId="0"/>
  </sheetViews>
  <sheetFormatPr defaultColWidth="9.1796875" defaultRowHeight="12.5" x14ac:dyDescent="0.25"/>
  <cols>
    <col min="1" max="1" width="145.453125" style="4" customWidth="1"/>
    <col min="2" max="16384" width="9.1796875" style="4"/>
  </cols>
  <sheetData>
    <row r="1" spans="1:1" ht="25.5" x14ac:dyDescent="0.25">
      <c r="A1" s="3" t="s">
        <v>119</v>
      </c>
    </row>
    <row r="2" spans="1:1" x14ac:dyDescent="0.25">
      <c r="A2" s="5"/>
    </row>
    <row r="3" spans="1:1" ht="13" x14ac:dyDescent="0.3">
      <c r="A3" s="6" t="s">
        <v>120</v>
      </c>
    </row>
    <row r="4" spans="1:1" x14ac:dyDescent="0.25">
      <c r="A4" s="5"/>
    </row>
    <row r="5" spans="1:1" ht="13" x14ac:dyDescent="0.3">
      <c r="A5" s="6" t="s">
        <v>35</v>
      </c>
    </row>
    <row r="6" spans="1:1" x14ac:dyDescent="0.25">
      <c r="A6" s="5"/>
    </row>
    <row r="7" spans="1:1" ht="13" x14ac:dyDescent="0.3">
      <c r="A7" s="6" t="s">
        <v>122</v>
      </c>
    </row>
    <row r="8" spans="1:1" x14ac:dyDescent="0.25">
      <c r="A8" s="5"/>
    </row>
    <row r="9" spans="1:1" ht="13" x14ac:dyDescent="0.3">
      <c r="A9" s="6" t="s">
        <v>36</v>
      </c>
    </row>
    <row r="10" spans="1:1" x14ac:dyDescent="0.25">
      <c r="A10" s="7" t="s">
        <v>5</v>
      </c>
    </row>
    <row r="11" spans="1:1" x14ac:dyDescent="0.25">
      <c r="A11" s="7" t="s">
        <v>6</v>
      </c>
    </row>
    <row r="12" spans="1:1" x14ac:dyDescent="0.25">
      <c r="A12" s="7" t="s">
        <v>7</v>
      </c>
    </row>
    <row r="13" spans="1:1" ht="13" x14ac:dyDescent="0.3">
      <c r="A13" s="6" t="s">
        <v>37</v>
      </c>
    </row>
    <row r="14" spans="1:1" x14ac:dyDescent="0.25">
      <c r="A14" s="7" t="s">
        <v>8</v>
      </c>
    </row>
    <row r="15" spans="1:1" x14ac:dyDescent="0.25">
      <c r="A15" s="7" t="s">
        <v>9</v>
      </c>
    </row>
    <row r="16" spans="1:1" x14ac:dyDescent="0.25">
      <c r="A16" s="7" t="s">
        <v>10</v>
      </c>
    </row>
    <row r="17" spans="1:1" ht="25.5" x14ac:dyDescent="0.25">
      <c r="A17" s="6" t="s">
        <v>38</v>
      </c>
    </row>
    <row r="18" spans="1:1" x14ac:dyDescent="0.25">
      <c r="A18" s="7" t="s">
        <v>11</v>
      </c>
    </row>
    <row r="19" spans="1:1" x14ac:dyDescent="0.25">
      <c r="A19" s="7" t="s">
        <v>12</v>
      </c>
    </row>
    <row r="20" spans="1:1" x14ac:dyDescent="0.25">
      <c r="A20" s="7" t="s">
        <v>13</v>
      </c>
    </row>
    <row r="22" spans="1:1" x14ac:dyDescent="0.25">
      <c r="A22" s="5" t="s">
        <v>14</v>
      </c>
    </row>
    <row r="23" spans="1:1" x14ac:dyDescent="0.25">
      <c r="A23" s="5"/>
    </row>
    <row r="24" spans="1:1" x14ac:dyDescent="0.25">
      <c r="A24" s="5" t="s">
        <v>15</v>
      </c>
    </row>
    <row r="25" spans="1:1" x14ac:dyDescent="0.25">
      <c r="A25" s="5"/>
    </row>
    <row r="26" spans="1:1" ht="13" x14ac:dyDescent="0.3">
      <c r="A26" s="3" t="s">
        <v>16</v>
      </c>
    </row>
    <row r="27" spans="1:1" ht="37.5" x14ac:dyDescent="0.25">
      <c r="A27" s="5" t="s">
        <v>131</v>
      </c>
    </row>
    <row r="28" spans="1:1" x14ac:dyDescent="0.25">
      <c r="A28" s="5"/>
    </row>
    <row r="29" spans="1:1" x14ac:dyDescent="0.25">
      <c r="A29" s="8" t="s">
        <v>126</v>
      </c>
    </row>
    <row r="30" spans="1:1" x14ac:dyDescent="0.25">
      <c r="A30" s="8" t="s">
        <v>17</v>
      </c>
    </row>
    <row r="31" spans="1:1" x14ac:dyDescent="0.25">
      <c r="A31" s="8" t="s">
        <v>18</v>
      </c>
    </row>
    <row r="32" spans="1:1" x14ac:dyDescent="0.25">
      <c r="A32" s="8" t="s">
        <v>19</v>
      </c>
    </row>
    <row r="33" spans="1:1" x14ac:dyDescent="0.25">
      <c r="A33" s="8" t="s">
        <v>20</v>
      </c>
    </row>
    <row r="34" spans="1:1" x14ac:dyDescent="0.25">
      <c r="A34" s="8" t="s">
        <v>127</v>
      </c>
    </row>
    <row r="35" spans="1:1" x14ac:dyDescent="0.25">
      <c r="A35" s="8" t="s">
        <v>128</v>
      </c>
    </row>
    <row r="36" spans="1:1" x14ac:dyDescent="0.25">
      <c r="A36" s="8" t="s">
        <v>129</v>
      </c>
    </row>
    <row r="37" spans="1:1" x14ac:dyDescent="0.25">
      <c r="A37" s="8" t="s">
        <v>130</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6"/>
  <sheetViews>
    <sheetView zoomScale="85" workbookViewId="0"/>
  </sheetViews>
  <sheetFormatPr defaultRowHeight="12.5" x14ac:dyDescent="0.25"/>
  <cols>
    <col min="1" max="1" width="3.81640625" style="79" customWidth="1"/>
    <col min="2" max="2" width="4.26953125" customWidth="1"/>
    <col min="3" max="3" width="67" style="40" customWidth="1"/>
    <col min="4" max="4" width="8.453125" style="85" customWidth="1"/>
    <col min="5" max="5" width="11.54296875" customWidth="1"/>
    <col min="6" max="7" width="10.453125" bestFit="1" customWidth="1"/>
    <col min="8" max="10" width="8.7265625" customWidth="1"/>
    <col min="11" max="11" width="11.54296875" customWidth="1"/>
    <col min="12" max="12" width="13.81640625" style="10" customWidth="1"/>
    <col min="13" max="13" width="12.26953125" bestFit="1" customWidth="1"/>
    <col min="14" max="14" width="12.7265625" bestFit="1" customWidth="1"/>
    <col min="15" max="15" width="11.453125" style="32" customWidth="1"/>
    <col min="16" max="17" width="19.1796875" bestFit="1" customWidth="1"/>
  </cols>
  <sheetData>
    <row r="1" spans="1:18" s="46" customFormat="1" ht="42" customHeight="1" x14ac:dyDescent="0.25">
      <c r="A1" s="79"/>
      <c r="B1" s="41"/>
      <c r="C1" s="42"/>
      <c r="D1" s="84"/>
      <c r="E1" s="42"/>
      <c r="F1" s="42"/>
      <c r="G1" s="42"/>
      <c r="H1" s="42"/>
      <c r="I1" s="42"/>
      <c r="J1" s="42"/>
      <c r="K1" s="42"/>
      <c r="L1" s="42"/>
      <c r="M1" s="43"/>
      <c r="N1" s="43"/>
      <c r="O1" s="44"/>
      <c r="P1" s="45"/>
    </row>
    <row r="2" spans="1:18" ht="13" x14ac:dyDescent="0.3">
      <c r="B2" s="9"/>
    </row>
    <row r="3" spans="1:18" s="13" customFormat="1" ht="15.5" x14ac:dyDescent="0.35">
      <c r="A3" s="80"/>
      <c r="B3" s="116" t="s">
        <v>21</v>
      </c>
      <c r="C3" s="116"/>
      <c r="D3" s="86"/>
      <c r="E3" s="11"/>
      <c r="F3" s="11"/>
      <c r="G3" s="11"/>
      <c r="H3" s="11"/>
      <c r="I3" s="11"/>
      <c r="J3" s="11"/>
      <c r="K3" s="11"/>
      <c r="L3" s="12"/>
      <c r="M3" s="11"/>
      <c r="N3" s="11"/>
      <c r="O3" s="33"/>
      <c r="P3" s="11"/>
    </row>
    <row r="5" spans="1:18" s="9" customFormat="1" ht="13" x14ac:dyDescent="0.3">
      <c r="A5" s="81"/>
      <c r="B5" s="9" t="s">
        <v>43</v>
      </c>
      <c r="C5" s="3"/>
      <c r="D5" s="87"/>
      <c r="H5"/>
      <c r="I5"/>
      <c r="J5" s="9" t="s">
        <v>45</v>
      </c>
      <c r="K5" s="34" t="s">
        <v>47</v>
      </c>
      <c r="L5" s="14"/>
    </row>
    <row r="6" spans="1:18" s="9" customFormat="1" ht="13" x14ac:dyDescent="0.3">
      <c r="A6" s="81"/>
      <c r="B6" s="9" t="s">
        <v>44</v>
      </c>
      <c r="C6" s="3"/>
      <c r="D6" s="87"/>
      <c r="E6" s="9" t="s">
        <v>48</v>
      </c>
      <c r="H6" s="16"/>
      <c r="I6" s="16"/>
      <c r="J6" s="9" t="s">
        <v>46</v>
      </c>
      <c r="K6" s="34" t="s">
        <v>125</v>
      </c>
      <c r="L6" s="10"/>
    </row>
    <row r="7" spans="1:18" ht="13" x14ac:dyDescent="0.3">
      <c r="B7" s="9" t="s">
        <v>22</v>
      </c>
      <c r="E7" s="16" t="s">
        <v>124</v>
      </c>
      <c r="F7" s="16"/>
      <c r="G7" s="16"/>
      <c r="H7" s="9"/>
      <c r="I7" s="9"/>
      <c r="J7" s="9"/>
      <c r="K7" s="15"/>
      <c r="L7" s="17"/>
    </row>
    <row r="8" spans="1:18" ht="13" x14ac:dyDescent="0.3">
      <c r="A8" s="81" t="s">
        <v>49</v>
      </c>
      <c r="E8" s="15"/>
      <c r="F8" s="15"/>
      <c r="G8" s="15"/>
      <c r="K8" s="15"/>
      <c r="L8" s="18"/>
      <c r="M8" s="15"/>
      <c r="N8" s="15"/>
      <c r="O8" s="35"/>
      <c r="P8" s="15"/>
    </row>
    <row r="9" spans="1:18" ht="13" x14ac:dyDescent="0.25">
      <c r="E9" s="115" t="s">
        <v>24</v>
      </c>
      <c r="F9" s="115"/>
      <c r="G9" s="115"/>
      <c r="H9" s="115" t="s">
        <v>25</v>
      </c>
      <c r="I9" s="115"/>
      <c r="J9" s="115"/>
      <c r="K9" s="15"/>
      <c r="L9"/>
      <c r="M9" s="15"/>
      <c r="N9" s="15"/>
      <c r="O9" s="35"/>
      <c r="P9" s="15"/>
    </row>
    <row r="10" spans="1:18" ht="39" x14ac:dyDescent="0.25">
      <c r="B10" s="19" t="s">
        <v>23</v>
      </c>
      <c r="C10" s="19" t="s">
        <v>53</v>
      </c>
      <c r="D10" s="88" t="s">
        <v>100</v>
      </c>
      <c r="E10" s="19" t="s">
        <v>4</v>
      </c>
      <c r="F10" s="19" t="s">
        <v>2</v>
      </c>
      <c r="G10" s="19" t="s">
        <v>52</v>
      </c>
      <c r="H10" s="19" t="s">
        <v>4</v>
      </c>
      <c r="I10" s="19" t="s">
        <v>2</v>
      </c>
      <c r="J10" s="19" t="s">
        <v>52</v>
      </c>
      <c r="K10" s="19" t="s">
        <v>121</v>
      </c>
      <c r="L10" s="19" t="s">
        <v>1</v>
      </c>
      <c r="M10" s="19" t="s">
        <v>26</v>
      </c>
      <c r="N10" s="19" t="s">
        <v>27</v>
      </c>
      <c r="O10" s="20" t="s">
        <v>28</v>
      </c>
      <c r="P10" s="20" t="s">
        <v>55</v>
      </c>
      <c r="Q10" s="20" t="s">
        <v>56</v>
      </c>
      <c r="R10" s="83" t="s">
        <v>99</v>
      </c>
    </row>
    <row r="11" spans="1:18" ht="13" x14ac:dyDescent="0.3">
      <c r="B11" s="22"/>
      <c r="C11" s="21" t="s">
        <v>29</v>
      </c>
      <c r="D11" s="89"/>
      <c r="E11" s="23"/>
      <c r="F11" s="23"/>
      <c r="G11" s="23"/>
      <c r="H11" s="23"/>
      <c r="I11" s="23"/>
      <c r="J11" s="23"/>
      <c r="K11" s="23"/>
      <c r="L11" s="23"/>
      <c r="M11" s="23"/>
      <c r="N11" s="23"/>
      <c r="O11" s="36"/>
      <c r="P11" s="22">
        <f>ROUND(O11/6.5,2)</f>
        <v>0</v>
      </c>
      <c r="Q11" s="22">
        <f>ROUND(O11/8,2)</f>
        <v>0</v>
      </c>
      <c r="R11">
        <f t="shared" ref="R11:R35" si="0" xml:space="preserve"> ROUND(Q11/Q$38 * 100,2)</f>
        <v>0</v>
      </c>
    </row>
    <row r="12" spans="1:18" ht="13" x14ac:dyDescent="0.3">
      <c r="B12" s="22"/>
      <c r="C12" s="25" t="s">
        <v>30</v>
      </c>
      <c r="D12" s="90"/>
      <c r="E12" s="55">
        <f>RequirementsSummary!D101</f>
        <v>2</v>
      </c>
      <c r="F12" s="55">
        <f>RequirementsSummary!E101</f>
        <v>5</v>
      </c>
      <c r="G12" s="55">
        <f>RequirementsSummary!F101</f>
        <v>3</v>
      </c>
      <c r="H12" s="55">
        <f>Header!L10</f>
        <v>2</v>
      </c>
      <c r="I12" s="55">
        <f>Header!M10</f>
        <v>2.5</v>
      </c>
      <c r="J12" s="55">
        <f>Header!N10</f>
        <v>3.33</v>
      </c>
      <c r="K12" s="23">
        <f>E12 * H12 + F12 * I12 + G12 * J12</f>
        <v>26.490000000000002</v>
      </c>
      <c r="L12" s="23">
        <v>1</v>
      </c>
      <c r="M12" s="23">
        <v>1</v>
      </c>
      <c r="N12" s="23">
        <v>1.5</v>
      </c>
      <c r="O12" s="37">
        <f>K12*L12*M12*N12</f>
        <v>39.734999999999999</v>
      </c>
      <c r="P12" s="22">
        <f t="shared" ref="P12:P35" si="1">ROUND(O12/6.5,2)</f>
        <v>6.11</v>
      </c>
      <c r="Q12" s="22">
        <f t="shared" ref="Q12:Q38" si="2">ROUND(O12/8,2)</f>
        <v>4.97</v>
      </c>
      <c r="R12">
        <f t="shared" si="0"/>
        <v>34.25</v>
      </c>
    </row>
    <row r="13" spans="1:18" ht="13" x14ac:dyDescent="0.3">
      <c r="B13" s="22"/>
      <c r="C13" s="21" t="s">
        <v>31</v>
      </c>
      <c r="D13" s="89"/>
      <c r="E13" s="23"/>
      <c r="F13" s="23"/>
      <c r="G13" s="23"/>
      <c r="H13" s="23"/>
      <c r="I13" s="23"/>
      <c r="J13" s="23"/>
      <c r="K13" s="23"/>
      <c r="L13" s="23"/>
      <c r="M13" s="23"/>
      <c r="N13" s="23"/>
      <c r="O13" s="37"/>
      <c r="P13" s="22">
        <f t="shared" si="1"/>
        <v>0</v>
      </c>
      <c r="Q13" s="22">
        <f t="shared" si="2"/>
        <v>0</v>
      </c>
      <c r="R13">
        <f t="shared" si="0"/>
        <v>0</v>
      </c>
    </row>
    <row r="14" spans="1:18" ht="13" x14ac:dyDescent="0.3">
      <c r="B14" s="22"/>
      <c r="C14" s="25" t="s">
        <v>32</v>
      </c>
      <c r="D14" s="90"/>
      <c r="E14" s="55">
        <f>RequirementsSummary!D101</f>
        <v>2</v>
      </c>
      <c r="F14" s="55">
        <f>RequirementsSummary!E101</f>
        <v>5</v>
      </c>
      <c r="G14" s="55">
        <f>RequirementsSummary!F101</f>
        <v>3</v>
      </c>
      <c r="H14" s="23">
        <f>Header!L11</f>
        <v>2</v>
      </c>
      <c r="I14" s="23">
        <f>Header!M11</f>
        <v>2.5</v>
      </c>
      <c r="J14" s="23">
        <f>Header!N11</f>
        <v>3.33</v>
      </c>
      <c r="K14" s="23">
        <f>E14 * H14 + F14 * I14 + G14 * J14</f>
        <v>26.490000000000002</v>
      </c>
      <c r="L14" s="23">
        <v>1</v>
      </c>
      <c r="M14" s="23">
        <v>1</v>
      </c>
      <c r="N14" s="23">
        <v>1.5</v>
      </c>
      <c r="O14" s="37">
        <f>K14*L14*M14*N14</f>
        <v>39.734999999999999</v>
      </c>
      <c r="P14" s="22">
        <f t="shared" si="1"/>
        <v>6.11</v>
      </c>
      <c r="Q14" s="22">
        <f t="shared" si="2"/>
        <v>4.97</v>
      </c>
      <c r="R14">
        <f t="shared" si="0"/>
        <v>34.25</v>
      </c>
    </row>
    <row r="15" spans="1:18" ht="13" x14ac:dyDescent="0.3">
      <c r="B15" s="22"/>
      <c r="C15" s="40" t="s">
        <v>123</v>
      </c>
      <c r="D15" s="107">
        <v>10</v>
      </c>
      <c r="E15" s="55" t="s">
        <v>40</v>
      </c>
      <c r="F15" s="55" t="s">
        <v>40</v>
      </c>
      <c r="G15" s="55" t="s">
        <v>40</v>
      </c>
      <c r="H15" s="55" t="s">
        <v>40</v>
      </c>
      <c r="I15" s="55" t="s">
        <v>40</v>
      </c>
      <c r="J15" s="55" t="s">
        <v>40</v>
      </c>
      <c r="K15" s="55" t="s">
        <v>40</v>
      </c>
      <c r="L15" s="55">
        <v>1</v>
      </c>
      <c r="M15" s="55">
        <v>1</v>
      </c>
      <c r="N15" s="55">
        <v>1</v>
      </c>
      <c r="O15" s="54">
        <f>D15*O14*L15*M15*N15/100</f>
        <v>3.9735</v>
      </c>
      <c r="P15" s="22">
        <f t="shared" si="1"/>
        <v>0.61</v>
      </c>
      <c r="Q15" s="22">
        <f t="shared" si="2"/>
        <v>0.5</v>
      </c>
      <c r="R15">
        <f t="shared" si="0"/>
        <v>3.45</v>
      </c>
    </row>
    <row r="16" spans="1:18" ht="13" x14ac:dyDescent="0.3">
      <c r="B16" s="22"/>
      <c r="C16" s="21" t="s">
        <v>76</v>
      </c>
      <c r="D16" s="89"/>
      <c r="E16" s="23"/>
      <c r="F16" s="23"/>
      <c r="G16" s="23"/>
      <c r="H16" s="23"/>
      <c r="I16" s="23"/>
      <c r="J16" s="23"/>
      <c r="K16" s="23"/>
      <c r="L16" s="23"/>
      <c r="M16" s="23"/>
      <c r="N16" s="23"/>
      <c r="O16" s="36"/>
      <c r="P16" s="22">
        <f t="shared" si="1"/>
        <v>0</v>
      </c>
      <c r="Q16" s="22">
        <f t="shared" si="2"/>
        <v>0</v>
      </c>
      <c r="R16">
        <f t="shared" si="0"/>
        <v>0</v>
      </c>
    </row>
    <row r="17" spans="2:18" ht="13" x14ac:dyDescent="0.3">
      <c r="B17" s="22"/>
      <c r="C17" s="24" t="s">
        <v>114</v>
      </c>
      <c r="D17" s="109">
        <f>D15/2</f>
        <v>5</v>
      </c>
      <c r="E17" s="55" t="s">
        <v>40</v>
      </c>
      <c r="F17" s="55" t="s">
        <v>40</v>
      </c>
      <c r="G17" s="55" t="s">
        <v>40</v>
      </c>
      <c r="H17" s="55" t="s">
        <v>40</v>
      </c>
      <c r="I17" s="55" t="s">
        <v>40</v>
      </c>
      <c r="J17" s="55" t="s">
        <v>40</v>
      </c>
      <c r="K17" s="55" t="s">
        <v>40</v>
      </c>
      <c r="L17" s="55">
        <v>1</v>
      </c>
      <c r="M17" s="55">
        <v>1</v>
      </c>
      <c r="N17" s="55">
        <v>1</v>
      </c>
      <c r="O17" s="37">
        <f>D17*O15*L17*M17*N17/100</f>
        <v>0.19867499999999999</v>
      </c>
      <c r="P17" s="22">
        <f t="shared" si="1"/>
        <v>0.03</v>
      </c>
      <c r="Q17" s="22">
        <f t="shared" si="2"/>
        <v>0.02</v>
      </c>
      <c r="R17">
        <f t="shared" si="0"/>
        <v>0.14000000000000001</v>
      </c>
    </row>
    <row r="18" spans="2:18" ht="13" x14ac:dyDescent="0.3">
      <c r="B18" s="22"/>
      <c r="C18" s="24" t="s">
        <v>87</v>
      </c>
      <c r="D18" s="91" t="s">
        <v>105</v>
      </c>
      <c r="E18" s="55">
        <f>RequirementsSummary!G101</f>
        <v>6</v>
      </c>
      <c r="F18" s="55">
        <f>RequirementsSummary!H101</f>
        <v>20</v>
      </c>
      <c r="G18" s="55">
        <f>RequirementsSummary!I101</f>
        <v>15</v>
      </c>
      <c r="H18" s="52">
        <f>Header!L12</f>
        <v>0.3</v>
      </c>
      <c r="I18" s="52">
        <f>Header!M12</f>
        <v>0.45</v>
      </c>
      <c r="J18" s="52">
        <f>Header!N12</f>
        <v>0.55000000000000004</v>
      </c>
      <c r="K18" s="23">
        <f>E18 * H18 + F18 * I18 + G18 * J18</f>
        <v>19.05</v>
      </c>
      <c r="L18" s="23">
        <v>1.5</v>
      </c>
      <c r="M18" s="23">
        <v>1</v>
      </c>
      <c r="N18" s="23">
        <v>1.5</v>
      </c>
      <c r="O18" s="37">
        <f>H18*K18*L18*M18*N18</f>
        <v>12.858750000000001</v>
      </c>
      <c r="P18" s="22">
        <f t="shared" si="1"/>
        <v>1.98</v>
      </c>
      <c r="Q18" s="22">
        <f t="shared" si="2"/>
        <v>1.61</v>
      </c>
      <c r="R18">
        <f t="shared" si="0"/>
        <v>11.1</v>
      </c>
    </row>
    <row r="19" spans="2:18" ht="13" x14ac:dyDescent="0.3">
      <c r="B19" s="22"/>
      <c r="C19" s="24" t="s">
        <v>106</v>
      </c>
      <c r="D19" s="109">
        <v>30</v>
      </c>
      <c r="E19" s="55" t="s">
        <v>40</v>
      </c>
      <c r="F19" s="55" t="s">
        <v>40</v>
      </c>
      <c r="G19" s="55" t="s">
        <v>40</v>
      </c>
      <c r="H19" s="55" t="s">
        <v>40</v>
      </c>
      <c r="I19" s="55" t="s">
        <v>40</v>
      </c>
      <c r="J19" s="55" t="s">
        <v>40</v>
      </c>
      <c r="K19" s="55" t="s">
        <v>40</v>
      </c>
      <c r="L19" s="55" t="s">
        <v>40</v>
      </c>
      <c r="M19" s="55" t="s">
        <v>40</v>
      </c>
      <c r="N19" s="55" t="s">
        <v>40</v>
      </c>
      <c r="O19" s="37">
        <f>D19*O18/100</f>
        <v>3.8576250000000005</v>
      </c>
      <c r="P19" s="22">
        <f t="shared" si="1"/>
        <v>0.59</v>
      </c>
      <c r="Q19" s="22">
        <f t="shared" si="2"/>
        <v>0.48</v>
      </c>
      <c r="R19">
        <f t="shared" si="0"/>
        <v>3.31</v>
      </c>
    </row>
    <row r="20" spans="2:18" ht="25.5" x14ac:dyDescent="0.3">
      <c r="B20" s="22"/>
      <c r="C20" s="24" t="s">
        <v>115</v>
      </c>
      <c r="D20" s="109">
        <v>10</v>
      </c>
      <c r="E20" s="55" t="s">
        <v>40</v>
      </c>
      <c r="F20" s="55" t="s">
        <v>40</v>
      </c>
      <c r="G20" s="55" t="s">
        <v>40</v>
      </c>
      <c r="H20" s="55" t="s">
        <v>40</v>
      </c>
      <c r="I20" s="55" t="s">
        <v>40</v>
      </c>
      <c r="J20" s="55" t="s">
        <v>40</v>
      </c>
      <c r="K20" s="55" t="s">
        <v>40</v>
      </c>
      <c r="L20" s="55" t="s">
        <v>40</v>
      </c>
      <c r="M20" s="55" t="s">
        <v>40</v>
      </c>
      <c r="N20" s="55" t="s">
        <v>40</v>
      </c>
      <c r="O20" s="36">
        <f xml:space="preserve"> D20 * O18/100</f>
        <v>1.2858750000000001</v>
      </c>
      <c r="P20" s="22">
        <f t="shared" si="1"/>
        <v>0.2</v>
      </c>
      <c r="Q20" s="22">
        <f t="shared" si="2"/>
        <v>0.16</v>
      </c>
      <c r="R20">
        <f t="shared" si="0"/>
        <v>1.1000000000000001</v>
      </c>
    </row>
    <row r="21" spans="2:18" ht="25.5" x14ac:dyDescent="0.3">
      <c r="B21" s="22"/>
      <c r="C21" s="24" t="s">
        <v>135</v>
      </c>
      <c r="D21" s="109">
        <v>15</v>
      </c>
      <c r="E21" s="55" t="s">
        <v>40</v>
      </c>
      <c r="F21" s="55" t="s">
        <v>40</v>
      </c>
      <c r="G21" s="55" t="s">
        <v>40</v>
      </c>
      <c r="H21" s="55" t="s">
        <v>40</v>
      </c>
      <c r="I21" s="55" t="s">
        <v>40</v>
      </c>
      <c r="J21" s="55" t="s">
        <v>40</v>
      </c>
      <c r="K21" s="55" t="s">
        <v>40</v>
      </c>
      <c r="L21" s="55" t="s">
        <v>40</v>
      </c>
      <c r="M21" s="55" t="s">
        <v>40</v>
      </c>
      <c r="N21" s="55" t="s">
        <v>40</v>
      </c>
      <c r="O21" s="36">
        <f xml:space="preserve"> D21 * O18/100</f>
        <v>1.9288125000000003</v>
      </c>
      <c r="P21" s="22">
        <f t="shared" si="1"/>
        <v>0.3</v>
      </c>
      <c r="Q21" s="22">
        <f>ROUND(O21/8,2)</f>
        <v>0.24</v>
      </c>
      <c r="R21">
        <f t="shared" si="0"/>
        <v>1.65</v>
      </c>
    </row>
    <row r="22" spans="2:18" ht="13" x14ac:dyDescent="0.3">
      <c r="B22" s="22"/>
      <c r="C22" s="24" t="s">
        <v>107</v>
      </c>
      <c r="D22" s="109">
        <v>25</v>
      </c>
      <c r="E22" s="55" t="s">
        <v>40</v>
      </c>
      <c r="F22" s="55" t="s">
        <v>40</v>
      </c>
      <c r="G22" s="55" t="s">
        <v>40</v>
      </c>
      <c r="H22" s="55" t="s">
        <v>40</v>
      </c>
      <c r="I22" s="55" t="s">
        <v>40</v>
      </c>
      <c r="J22" s="55" t="s">
        <v>40</v>
      </c>
      <c r="K22" s="55" t="s">
        <v>40</v>
      </c>
      <c r="L22" s="55" t="s">
        <v>40</v>
      </c>
      <c r="M22" s="55" t="s">
        <v>40</v>
      </c>
      <c r="N22" s="55" t="s">
        <v>40</v>
      </c>
      <c r="O22" s="36">
        <f>D22*O18/100</f>
        <v>3.2146875000000001</v>
      </c>
      <c r="P22" s="22">
        <f t="shared" si="1"/>
        <v>0.49</v>
      </c>
      <c r="Q22" s="22">
        <f t="shared" si="2"/>
        <v>0.4</v>
      </c>
      <c r="R22">
        <f t="shared" si="0"/>
        <v>2.76</v>
      </c>
    </row>
    <row r="23" spans="2:18" ht="25.5" x14ac:dyDescent="0.3">
      <c r="B23" s="22"/>
      <c r="C23" s="24" t="s">
        <v>77</v>
      </c>
      <c r="D23" s="92">
        <v>1</v>
      </c>
      <c r="E23" s="55" t="s">
        <v>40</v>
      </c>
      <c r="F23" s="55" t="s">
        <v>40</v>
      </c>
      <c r="G23" s="55" t="s">
        <v>40</v>
      </c>
      <c r="H23" s="55" t="s">
        <v>40</v>
      </c>
      <c r="I23" s="55" t="s">
        <v>40</v>
      </c>
      <c r="J23" s="55" t="s">
        <v>40</v>
      </c>
      <c r="K23" s="55" t="s">
        <v>40</v>
      </c>
      <c r="L23" s="55" t="s">
        <v>40</v>
      </c>
      <c r="M23" s="55" t="s">
        <v>40</v>
      </c>
      <c r="N23" s="55" t="s">
        <v>40</v>
      </c>
      <c r="O23" s="37"/>
      <c r="P23" s="22"/>
      <c r="Q23" s="22"/>
      <c r="R23">
        <f t="shared" si="0"/>
        <v>0</v>
      </c>
    </row>
    <row r="24" spans="2:18" ht="13" x14ac:dyDescent="0.3">
      <c r="B24" s="22"/>
      <c r="C24" s="21" t="s">
        <v>86</v>
      </c>
      <c r="D24" s="89"/>
      <c r="E24" s="23"/>
      <c r="F24" s="23"/>
      <c r="G24" s="23"/>
      <c r="H24" s="23"/>
      <c r="I24" s="23"/>
      <c r="J24" s="23"/>
      <c r="K24" s="23"/>
      <c r="L24" s="23"/>
      <c r="M24" s="23"/>
      <c r="N24" s="23"/>
      <c r="O24" s="36"/>
      <c r="P24" s="22">
        <f t="shared" si="1"/>
        <v>0</v>
      </c>
      <c r="Q24" s="22">
        <f t="shared" si="2"/>
        <v>0</v>
      </c>
      <c r="R24">
        <f t="shared" si="0"/>
        <v>0</v>
      </c>
    </row>
    <row r="25" spans="2:18" ht="13" x14ac:dyDescent="0.3">
      <c r="B25" s="22"/>
      <c r="C25" s="24" t="s">
        <v>110</v>
      </c>
      <c r="D25" s="92">
        <v>2</v>
      </c>
      <c r="E25" s="55">
        <f>Header!L24 * RequirementsSummary!G101/100</f>
        <v>0.24</v>
      </c>
      <c r="F25" s="55">
        <f>Header!M24 * RequirementsSummary!H101/100</f>
        <v>1.6</v>
      </c>
      <c r="G25" s="55">
        <f>Header!N24 * RequirementsSummary!I101/100</f>
        <v>1.5</v>
      </c>
      <c r="H25" s="52">
        <f>Header!L13</f>
        <v>0.15</v>
      </c>
      <c r="I25" s="52">
        <f>Header!M13</f>
        <v>0.2</v>
      </c>
      <c r="J25" s="52">
        <f>Header!N13</f>
        <v>0.4</v>
      </c>
      <c r="K25" s="23">
        <f>E25 * H25 + F25 * I25 + G25 * J25</f>
        <v>0.95600000000000018</v>
      </c>
      <c r="L25" s="23">
        <v>1.5</v>
      </c>
      <c r="M25" s="23">
        <v>1</v>
      </c>
      <c r="N25" s="23">
        <v>1</v>
      </c>
      <c r="O25" s="37">
        <f>D25*H25*K25*L25*M25*N25</f>
        <v>0.43020000000000008</v>
      </c>
      <c r="P25" s="22">
        <f t="shared" si="1"/>
        <v>7.0000000000000007E-2</v>
      </c>
      <c r="Q25" s="22">
        <f t="shared" si="2"/>
        <v>0.05</v>
      </c>
      <c r="R25">
        <f t="shared" si="0"/>
        <v>0.34</v>
      </c>
    </row>
    <row r="26" spans="2:18" ht="13" x14ac:dyDescent="0.3">
      <c r="B26" s="22"/>
      <c r="C26" s="56" t="s">
        <v>91</v>
      </c>
      <c r="D26" s="93"/>
      <c r="E26" s="55">
        <f>Header!L26 * RequirementsSummary!G101/100</f>
        <v>0.24</v>
      </c>
      <c r="F26" s="55">
        <f>Header!M26 * RequirementsSummary!H101/100</f>
        <v>1.6</v>
      </c>
      <c r="G26" s="55">
        <f>Header!N26 * RequirementsSummary!I101/100</f>
        <v>1.5</v>
      </c>
      <c r="H26" s="52">
        <f>Header!L14</f>
        <v>0.15</v>
      </c>
      <c r="I26" s="52">
        <f>Header!M14</f>
        <v>0.2</v>
      </c>
      <c r="J26" s="52">
        <f>Header!N14</f>
        <v>0.25</v>
      </c>
      <c r="K26" s="23">
        <f>E26 * H26 + F26 * I26 + G26 * J26</f>
        <v>0.73100000000000009</v>
      </c>
      <c r="L26" s="23">
        <v>1.5</v>
      </c>
      <c r="M26" s="23">
        <v>1</v>
      </c>
      <c r="N26" s="23">
        <v>1</v>
      </c>
      <c r="O26" s="37">
        <f>H26*K26*L26*M26*N26</f>
        <v>0.16447500000000001</v>
      </c>
      <c r="P26" s="22">
        <f t="shared" si="1"/>
        <v>0.03</v>
      </c>
      <c r="Q26" s="22">
        <f t="shared" si="2"/>
        <v>0.02</v>
      </c>
      <c r="R26">
        <f t="shared" si="0"/>
        <v>0.14000000000000001</v>
      </c>
    </row>
    <row r="27" spans="2:18" ht="13" x14ac:dyDescent="0.3">
      <c r="B27" s="22"/>
      <c r="C27" s="21" t="s">
        <v>89</v>
      </c>
      <c r="D27" s="89"/>
      <c r="E27" s="23"/>
      <c r="F27" s="23"/>
      <c r="G27" s="23"/>
      <c r="H27" s="23"/>
      <c r="I27" s="23"/>
      <c r="J27" s="23"/>
      <c r="K27" s="23"/>
      <c r="L27" s="23"/>
      <c r="M27" s="23"/>
      <c r="N27" s="23"/>
      <c r="O27" s="36"/>
      <c r="P27" s="22">
        <f t="shared" si="1"/>
        <v>0</v>
      </c>
      <c r="Q27" s="22">
        <f t="shared" si="2"/>
        <v>0</v>
      </c>
      <c r="R27">
        <f t="shared" si="0"/>
        <v>0</v>
      </c>
    </row>
    <row r="28" spans="2:18" ht="13" x14ac:dyDescent="0.3">
      <c r="B28" s="22"/>
      <c r="C28" s="24" t="s">
        <v>109</v>
      </c>
      <c r="D28" s="108">
        <v>2</v>
      </c>
      <c r="E28" s="55">
        <f>Header!L25 * RequirementsSummary!G101/100</f>
        <v>6</v>
      </c>
      <c r="F28" s="55">
        <f>Header!M25 * RequirementsSummary!H101/100</f>
        <v>20</v>
      </c>
      <c r="G28" s="55">
        <f>Header!N25 * RequirementsSummary!I101/100</f>
        <v>15</v>
      </c>
      <c r="H28" s="52">
        <f>Header!L13</f>
        <v>0.15</v>
      </c>
      <c r="I28" s="52">
        <f>Header!M13</f>
        <v>0.2</v>
      </c>
      <c r="J28" s="52">
        <f>Header!N13</f>
        <v>0.4</v>
      </c>
      <c r="K28" s="23">
        <f>E28 * H28 + F28 * I28 + G28 * J28</f>
        <v>10.9</v>
      </c>
      <c r="L28" s="23">
        <v>1.5</v>
      </c>
      <c r="M28" s="23">
        <v>1</v>
      </c>
      <c r="N28" s="23">
        <v>1.5</v>
      </c>
      <c r="O28" s="37">
        <f>D28*H28*K28*L28*M28*N28</f>
        <v>7.3574999999999999</v>
      </c>
      <c r="P28" s="22">
        <f t="shared" si="1"/>
        <v>1.1299999999999999</v>
      </c>
      <c r="Q28" s="22">
        <f t="shared" si="2"/>
        <v>0.92</v>
      </c>
      <c r="R28">
        <f t="shared" si="0"/>
        <v>6.34</v>
      </c>
    </row>
    <row r="29" spans="2:18" ht="13" x14ac:dyDescent="0.3">
      <c r="B29" s="22"/>
      <c r="C29" s="56" t="s">
        <v>116</v>
      </c>
      <c r="D29" s="112">
        <v>1</v>
      </c>
      <c r="E29" s="55">
        <f>Header!L27 * RequirementsSummary!G101/100</f>
        <v>0.36</v>
      </c>
      <c r="F29" s="55">
        <f>Header!M27 * RequirementsSummary!H101/100</f>
        <v>1.6</v>
      </c>
      <c r="G29" s="55">
        <f>Header!N27 * RequirementsSummary!I101/100</f>
        <v>1.5</v>
      </c>
      <c r="H29" s="52">
        <f>Header!L14</f>
        <v>0.15</v>
      </c>
      <c r="I29" s="52">
        <f>Header!M14</f>
        <v>0.2</v>
      </c>
      <c r="J29" s="52">
        <f>Header!N14</f>
        <v>0.25</v>
      </c>
      <c r="K29" s="23">
        <f>E29 * H29 + F29 * I29 + G29 * J29</f>
        <v>0.74900000000000011</v>
      </c>
      <c r="L29" s="23">
        <v>1.5</v>
      </c>
      <c r="M29" s="23">
        <v>1</v>
      </c>
      <c r="N29" s="23">
        <v>1</v>
      </c>
      <c r="O29" s="37">
        <f>D29*H29*K29*L29*M29*N29</f>
        <v>0.16852500000000004</v>
      </c>
      <c r="P29" s="22">
        <f t="shared" si="1"/>
        <v>0.03</v>
      </c>
      <c r="Q29" s="22">
        <f t="shared" si="2"/>
        <v>0.02</v>
      </c>
      <c r="R29">
        <f t="shared" si="0"/>
        <v>0.14000000000000001</v>
      </c>
    </row>
    <row r="30" spans="2:18" ht="13" x14ac:dyDescent="0.3">
      <c r="B30" s="22"/>
      <c r="C30" s="21" t="s">
        <v>88</v>
      </c>
      <c r="D30" s="89"/>
      <c r="E30" s="23"/>
      <c r="F30" s="23"/>
      <c r="G30" s="23"/>
      <c r="H30" s="23"/>
      <c r="I30" s="23"/>
      <c r="J30" s="23"/>
      <c r="K30" s="23"/>
      <c r="L30" s="23"/>
      <c r="M30" s="23"/>
      <c r="N30" s="23"/>
      <c r="O30" s="36"/>
      <c r="P30" s="22">
        <f t="shared" si="1"/>
        <v>0</v>
      </c>
      <c r="Q30" s="22">
        <f t="shared" si="2"/>
        <v>0</v>
      </c>
      <c r="R30">
        <f t="shared" si="0"/>
        <v>0</v>
      </c>
    </row>
    <row r="31" spans="2:18" ht="13" x14ac:dyDescent="0.3">
      <c r="B31" s="22"/>
      <c r="C31" s="24" t="s">
        <v>113</v>
      </c>
      <c r="D31" s="108">
        <v>25</v>
      </c>
      <c r="E31" s="55" t="s">
        <v>40</v>
      </c>
      <c r="F31" s="55" t="s">
        <v>40</v>
      </c>
      <c r="G31" s="55" t="s">
        <v>40</v>
      </c>
      <c r="H31" s="55" t="s">
        <v>40</v>
      </c>
      <c r="I31" s="55" t="s">
        <v>40</v>
      </c>
      <c r="J31" s="55" t="s">
        <v>40</v>
      </c>
      <c r="K31" s="55" t="s">
        <v>40</v>
      </c>
      <c r="L31" s="55" t="s">
        <v>40</v>
      </c>
      <c r="M31" s="55" t="s">
        <v>40</v>
      </c>
      <c r="N31" s="55">
        <v>1.5</v>
      </c>
      <c r="O31" s="37">
        <f>(D31*O28)/(100*D25)</f>
        <v>0.91968749999999999</v>
      </c>
      <c r="P31" s="22">
        <f t="shared" si="1"/>
        <v>0.14000000000000001</v>
      </c>
      <c r="Q31" s="22">
        <f t="shared" si="2"/>
        <v>0.11</v>
      </c>
      <c r="R31">
        <f t="shared" si="0"/>
        <v>0.76</v>
      </c>
    </row>
    <row r="32" spans="2:18" ht="13" x14ac:dyDescent="0.3">
      <c r="B32" s="22"/>
      <c r="C32" s="56" t="s">
        <v>91</v>
      </c>
      <c r="D32" s="93"/>
      <c r="E32" s="55">
        <f>Header!L27 * RequirementsSummary!G101/100</f>
        <v>0.36</v>
      </c>
      <c r="F32" s="55">
        <f>Header!M27 * RequirementsSummary!H101/100</f>
        <v>1.6</v>
      </c>
      <c r="G32" s="55">
        <f>Header!N27 * RequirementsSummary!I101/100</f>
        <v>1.5</v>
      </c>
      <c r="H32" s="52">
        <f>Header!L14</f>
        <v>0.15</v>
      </c>
      <c r="I32" s="52">
        <f>Header!M14</f>
        <v>0.2</v>
      </c>
      <c r="J32" s="52">
        <f>Header!N14</f>
        <v>0.25</v>
      </c>
      <c r="K32" s="23">
        <f>E32 * H32 + F32 * I32 + G32 * J32</f>
        <v>0.74900000000000011</v>
      </c>
      <c r="L32" s="23">
        <v>1.5</v>
      </c>
      <c r="M32" s="23">
        <v>1</v>
      </c>
      <c r="N32" s="23">
        <v>1.5</v>
      </c>
      <c r="O32" s="37">
        <f>H32*K32*L32*M32*N32</f>
        <v>0.25278750000000005</v>
      </c>
      <c r="P32" s="22">
        <f t="shared" si="1"/>
        <v>0.04</v>
      </c>
      <c r="Q32" s="22">
        <f t="shared" si="2"/>
        <v>0.03</v>
      </c>
      <c r="R32">
        <f t="shared" si="0"/>
        <v>0.21</v>
      </c>
    </row>
    <row r="33" spans="1:18" ht="13" x14ac:dyDescent="0.3">
      <c r="B33" s="22"/>
      <c r="C33" s="21" t="s">
        <v>78</v>
      </c>
      <c r="D33" s="89"/>
      <c r="E33" s="23"/>
      <c r="F33" s="23"/>
      <c r="G33" s="23"/>
      <c r="H33" s="23"/>
      <c r="I33" s="23"/>
      <c r="J33" s="23"/>
      <c r="K33" s="23"/>
      <c r="L33" s="23"/>
      <c r="M33" s="23"/>
      <c r="N33" s="23"/>
      <c r="O33" s="36"/>
      <c r="P33" s="22">
        <f t="shared" si="1"/>
        <v>0</v>
      </c>
      <c r="Q33" s="22">
        <f t="shared" si="2"/>
        <v>0</v>
      </c>
      <c r="R33">
        <f t="shared" si="0"/>
        <v>0</v>
      </c>
    </row>
    <row r="34" spans="1:18" ht="13" x14ac:dyDescent="0.3">
      <c r="B34" s="22"/>
      <c r="C34" s="24" t="s">
        <v>132</v>
      </c>
      <c r="D34" s="110">
        <v>10</v>
      </c>
      <c r="E34" s="31"/>
      <c r="F34" s="31"/>
      <c r="G34" s="31"/>
      <c r="H34" s="31"/>
      <c r="I34" s="31"/>
      <c r="J34" s="31"/>
      <c r="K34" s="31"/>
      <c r="L34" s="31"/>
      <c r="M34" s="31"/>
      <c r="N34" s="53"/>
      <c r="O34" s="54">
        <f>D34*(O26+O29+O32)/100</f>
        <v>5.857875000000002E-2</v>
      </c>
      <c r="P34" s="22">
        <f t="shared" si="1"/>
        <v>0.01</v>
      </c>
      <c r="Q34" s="22">
        <f t="shared" si="2"/>
        <v>0.01</v>
      </c>
      <c r="R34">
        <f t="shared" si="0"/>
        <v>7.0000000000000007E-2</v>
      </c>
    </row>
    <row r="35" spans="1:18" ht="25.5" x14ac:dyDescent="0.3">
      <c r="B35" s="22"/>
      <c r="C35" s="25" t="s">
        <v>118</v>
      </c>
      <c r="D35" s="111">
        <v>10</v>
      </c>
      <c r="E35" s="31" t="s">
        <v>40</v>
      </c>
      <c r="F35" s="31" t="s">
        <v>40</v>
      </c>
      <c r="G35" s="31" t="s">
        <v>40</v>
      </c>
      <c r="H35" s="31" t="s">
        <v>40</v>
      </c>
      <c r="I35" s="31" t="s">
        <v>40</v>
      </c>
      <c r="J35" s="31" t="s">
        <v>40</v>
      </c>
      <c r="K35" s="31" t="s">
        <v>40</v>
      </c>
      <c r="L35" s="31" t="s">
        <v>40</v>
      </c>
      <c r="M35" s="31" t="s">
        <v>40</v>
      </c>
      <c r="N35" s="31" t="s">
        <v>40</v>
      </c>
      <c r="O35" s="37">
        <f>D35* (SUM(O11:O34))/100</f>
        <v>11.613967874999998</v>
      </c>
      <c r="P35" s="22">
        <f t="shared" si="1"/>
        <v>1.79</v>
      </c>
      <c r="Q35" s="22">
        <f t="shared" si="2"/>
        <v>1.45</v>
      </c>
      <c r="R35">
        <f t="shared" si="0"/>
        <v>9.99</v>
      </c>
    </row>
    <row r="36" spans="1:18" ht="13" x14ac:dyDescent="0.3">
      <c r="B36" s="22"/>
      <c r="C36" s="25" t="s">
        <v>65</v>
      </c>
      <c r="D36" s="111"/>
      <c r="E36" s="31"/>
      <c r="F36" s="31"/>
      <c r="G36" s="31"/>
      <c r="H36" s="31"/>
      <c r="I36" s="31"/>
      <c r="J36" s="31"/>
      <c r="K36" s="31"/>
      <c r="L36" s="31"/>
      <c r="M36" s="31"/>
      <c r="N36" s="53"/>
      <c r="O36" s="54"/>
      <c r="P36" s="22"/>
      <c r="Q36" s="22"/>
    </row>
    <row r="37" spans="1:18" ht="13.5" thickBot="1" x14ac:dyDescent="0.35">
      <c r="B37" s="22"/>
      <c r="C37" s="25" t="s">
        <v>117</v>
      </c>
      <c r="D37" s="111">
        <v>10</v>
      </c>
      <c r="E37" s="31"/>
      <c r="F37" s="31"/>
      <c r="G37" s="31"/>
      <c r="H37" s="31"/>
      <c r="I37" s="31"/>
      <c r="J37" s="31"/>
      <c r="K37" s="31"/>
      <c r="L37" s="31"/>
      <c r="M37" s="31"/>
      <c r="N37" s="53"/>
      <c r="O37" s="54">
        <f>D37*O14/100</f>
        <v>3.9735</v>
      </c>
      <c r="P37" s="22">
        <f>ROUND(O37/6.5,2)</f>
        <v>0.61</v>
      </c>
      <c r="Q37" s="22">
        <f>ROUND(O37/8,2)</f>
        <v>0.5</v>
      </c>
      <c r="R37">
        <f xml:space="preserve"> ROUND(Q37/Q$38 * 100,2)</f>
        <v>3.45</v>
      </c>
    </row>
    <row r="38" spans="1:18" s="26" customFormat="1" ht="16.5" customHeight="1" thickBot="1" x14ac:dyDescent="0.3">
      <c r="A38" s="82"/>
      <c r="B38" s="27"/>
      <c r="C38" s="113" t="s">
        <v>33</v>
      </c>
      <c r="D38" s="94"/>
      <c r="E38" s="28"/>
      <c r="F38" s="28"/>
      <c r="G38" s="28"/>
      <c r="H38" s="28"/>
      <c r="I38" s="28"/>
      <c r="J38" s="28"/>
      <c r="K38" s="28"/>
      <c r="L38" s="28"/>
      <c r="M38" s="28"/>
      <c r="N38" s="29"/>
      <c r="O38" s="38">
        <f>SUM(O11:O32)</f>
        <v>116.08109999999999</v>
      </c>
      <c r="P38" s="22">
        <f>ROUND(O38/6.5,2)</f>
        <v>17.86</v>
      </c>
      <c r="Q38" s="22">
        <f t="shared" si="2"/>
        <v>14.51</v>
      </c>
      <c r="R38">
        <f xml:space="preserve"> ROUND(Q38/Q$38 * 100,2)</f>
        <v>100</v>
      </c>
    </row>
    <row r="40" spans="1:18" ht="13" x14ac:dyDescent="0.3">
      <c r="H40" s="1"/>
      <c r="I40" s="1"/>
      <c r="J40" s="1"/>
      <c r="K40" s="1"/>
      <c r="L40" s="30"/>
    </row>
    <row r="41" spans="1:18" ht="13" x14ac:dyDescent="0.3">
      <c r="A41" s="81" t="s">
        <v>34</v>
      </c>
    </row>
    <row r="42" spans="1:18" ht="13" x14ac:dyDescent="0.3">
      <c r="B42" s="39" t="s">
        <v>42</v>
      </c>
    </row>
    <row r="43" spans="1:18" x14ac:dyDescent="0.25">
      <c r="C43" s="114"/>
      <c r="D43" s="95"/>
    </row>
    <row r="44" spans="1:18" x14ac:dyDescent="0.25">
      <c r="B44">
        <v>1</v>
      </c>
      <c r="C44" s="114" t="s">
        <v>50</v>
      </c>
      <c r="D44" s="95"/>
    </row>
    <row r="45" spans="1:18" x14ac:dyDescent="0.25">
      <c r="B45">
        <v>2</v>
      </c>
      <c r="C45" s="114" t="s">
        <v>57</v>
      </c>
      <c r="D45" s="95"/>
    </row>
    <row r="46" spans="1:18" ht="13" x14ac:dyDescent="0.3">
      <c r="B46" s="39"/>
    </row>
  </sheetData>
  <mergeCells count="3">
    <mergeCell ref="H9:J9"/>
    <mergeCell ref="B3:C3"/>
    <mergeCell ref="E9:G9"/>
  </mergeCells>
  <phoneticPr fontId="0" type="noConversion"/>
  <pageMargins left="0.5" right="0.55000000000000004" top="0.46" bottom="0.31" header="0.36" footer="0.22"/>
  <pageSetup scale="47" orientation="landscape" r:id="rId1"/>
  <headerFooter alignWithMargins="0">
    <oddHeader>&amp;CEffort Estimation</oddHeader>
    <oddFooter>&amp;L&amp;F&amp;CPage &amp;P of &amp;N&amp;R&amp;D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P46"/>
  <sheetViews>
    <sheetView workbookViewId="0"/>
  </sheetViews>
  <sheetFormatPr defaultRowHeight="12.5" outlineLevelRow="1" x14ac:dyDescent="0.25"/>
  <cols>
    <col min="1" max="1" width="2.54296875" customWidth="1"/>
    <col min="2" max="2" width="26.7265625" style="40" customWidth="1"/>
    <col min="3" max="3" width="11.453125" style="32" bestFit="1" customWidth="1"/>
    <col min="4" max="4" width="10.54296875" style="32" bestFit="1" customWidth="1"/>
    <col min="5" max="5" width="10.7265625" style="32" bestFit="1" customWidth="1"/>
    <col min="6" max="6" width="9.453125" style="32" bestFit="1" customWidth="1"/>
    <col min="7" max="7" width="10.54296875" style="32" bestFit="1" customWidth="1"/>
    <col min="8" max="8" width="10.7265625" style="32" bestFit="1" customWidth="1"/>
    <col min="9" max="9" width="9.453125" style="32" bestFit="1" customWidth="1"/>
    <col min="10" max="10" width="10.54296875" style="32" bestFit="1" customWidth="1"/>
    <col min="11" max="11" width="10.7265625" style="32" bestFit="1" customWidth="1"/>
    <col min="12" max="15" width="10.26953125" customWidth="1"/>
  </cols>
  <sheetData>
    <row r="1" spans="2:16" ht="13" x14ac:dyDescent="0.3">
      <c r="C1" s="117" t="s">
        <v>64</v>
      </c>
      <c r="D1" s="117"/>
      <c r="E1" s="117"/>
      <c r="F1" s="117"/>
      <c r="G1" s="117"/>
      <c r="H1" s="117"/>
      <c r="I1" s="117"/>
      <c r="J1" s="117"/>
      <c r="K1" s="117"/>
      <c r="L1" s="117"/>
      <c r="M1" s="117"/>
      <c r="N1" s="117"/>
      <c r="O1" s="117"/>
    </row>
    <row r="2" spans="2:16" ht="13" x14ac:dyDescent="0.3">
      <c r="C2" s="120" t="s">
        <v>4</v>
      </c>
      <c r="D2" s="120"/>
      <c r="E2" s="120"/>
      <c r="F2" s="120" t="s">
        <v>2</v>
      </c>
      <c r="G2" s="120"/>
      <c r="H2" s="120"/>
      <c r="I2" s="120" t="s">
        <v>52</v>
      </c>
      <c r="J2" s="120"/>
      <c r="K2" s="120"/>
    </row>
    <row r="3" spans="2:16" ht="13" x14ac:dyDescent="0.25">
      <c r="B3" s="57"/>
      <c r="C3" s="102" t="s">
        <v>61</v>
      </c>
      <c r="D3" s="102" t="s">
        <v>62</v>
      </c>
      <c r="E3" s="102" t="s">
        <v>63</v>
      </c>
      <c r="F3" s="102" t="s">
        <v>61</v>
      </c>
      <c r="G3" s="102" t="s">
        <v>62</v>
      </c>
      <c r="H3" s="102" t="s">
        <v>63</v>
      </c>
      <c r="I3" s="102" t="s">
        <v>61</v>
      </c>
      <c r="J3" s="102" t="s">
        <v>62</v>
      </c>
      <c r="K3" s="102" t="s">
        <v>63</v>
      </c>
      <c r="L3" s="2" t="s">
        <v>4</v>
      </c>
      <c r="M3" s="2" t="s">
        <v>2</v>
      </c>
      <c r="N3" s="2" t="s">
        <v>52</v>
      </c>
      <c r="O3" s="2" t="s">
        <v>41</v>
      </c>
    </row>
    <row r="4" spans="2:16" ht="13.5" x14ac:dyDescent="0.3">
      <c r="B4" s="51" t="s">
        <v>60</v>
      </c>
      <c r="C4" s="103">
        <v>2</v>
      </c>
      <c r="D4" s="103">
        <v>3</v>
      </c>
      <c r="E4" s="103">
        <v>4</v>
      </c>
      <c r="F4" s="103">
        <v>3</v>
      </c>
      <c r="G4" s="103">
        <v>4</v>
      </c>
      <c r="H4" s="103">
        <v>5</v>
      </c>
      <c r="I4" s="103">
        <v>4</v>
      </c>
      <c r="J4" s="103">
        <v>5</v>
      </c>
      <c r="K4" s="103">
        <v>6</v>
      </c>
      <c r="L4" s="59">
        <f>ROUND(AVERAGE(C4:E4),2)</f>
        <v>3</v>
      </c>
      <c r="M4" s="59">
        <f>ROUND(AVERAGE(F4:H4),2)</f>
        <v>4</v>
      </c>
      <c r="N4" s="59">
        <f>ROUND(AVERAGE(I4:K4),2)</f>
        <v>5</v>
      </c>
      <c r="O4" s="59">
        <f>ROUND(AVERAGE(L4:N4),2)</f>
        <v>4</v>
      </c>
    </row>
    <row r="7" spans="2:16" ht="13" x14ac:dyDescent="0.25">
      <c r="C7" s="119" t="s">
        <v>3</v>
      </c>
      <c r="D7" s="119"/>
      <c r="E7" s="119"/>
      <c r="F7" s="119"/>
      <c r="G7" s="119"/>
      <c r="H7" s="119"/>
      <c r="I7" s="119"/>
      <c r="J7" s="119"/>
      <c r="K7" s="119"/>
      <c r="L7" s="119"/>
      <c r="M7" s="119"/>
      <c r="N7" s="119"/>
      <c r="O7" s="119"/>
    </row>
    <row r="8" spans="2:16" ht="13" x14ac:dyDescent="0.3">
      <c r="B8" s="50"/>
      <c r="C8" s="118" t="s">
        <v>4</v>
      </c>
      <c r="D8" s="118"/>
      <c r="E8" s="118"/>
      <c r="F8" s="118" t="s">
        <v>2</v>
      </c>
      <c r="G8" s="118"/>
      <c r="H8" s="118"/>
      <c r="I8" s="118" t="s">
        <v>52</v>
      </c>
      <c r="J8" s="118"/>
      <c r="K8" s="118"/>
    </row>
    <row r="9" spans="2:16" ht="13" x14ac:dyDescent="0.25">
      <c r="B9" s="60"/>
      <c r="C9" s="104" t="s">
        <v>61</v>
      </c>
      <c r="D9" s="104" t="s">
        <v>62</v>
      </c>
      <c r="E9" s="104" t="s">
        <v>63</v>
      </c>
      <c r="F9" s="104" t="s">
        <v>61</v>
      </c>
      <c r="G9" s="104" t="s">
        <v>62</v>
      </c>
      <c r="H9" s="104" t="s">
        <v>63</v>
      </c>
      <c r="I9" s="104" t="s">
        <v>61</v>
      </c>
      <c r="J9" s="104" t="s">
        <v>62</v>
      </c>
      <c r="K9" s="104" t="s">
        <v>63</v>
      </c>
      <c r="L9" s="61" t="s">
        <v>4</v>
      </c>
      <c r="M9" s="61" t="s">
        <v>2</v>
      </c>
      <c r="N9" s="61" t="s">
        <v>52</v>
      </c>
      <c r="O9" s="61" t="s">
        <v>41</v>
      </c>
      <c r="P9" s="58" t="s">
        <v>69</v>
      </c>
    </row>
    <row r="10" spans="2:16" ht="13.5" x14ac:dyDescent="0.3">
      <c r="B10" s="51" t="s">
        <v>84</v>
      </c>
      <c r="C10" s="103">
        <v>1</v>
      </c>
      <c r="D10" s="103">
        <v>2</v>
      </c>
      <c r="E10" s="103">
        <v>3</v>
      </c>
      <c r="F10" s="103">
        <v>1.5</v>
      </c>
      <c r="G10" s="103">
        <v>2.5</v>
      </c>
      <c r="H10" s="103">
        <v>3.5</v>
      </c>
      <c r="I10" s="103">
        <v>2.5</v>
      </c>
      <c r="J10" s="103">
        <v>3.5</v>
      </c>
      <c r="K10" s="103">
        <v>4</v>
      </c>
      <c r="L10" s="59">
        <f>ROUND(AVERAGE(C10:E10),2)</f>
        <v>2</v>
      </c>
      <c r="M10" s="59">
        <f>ROUND(AVERAGE(F10:H10),2)</f>
        <v>2.5</v>
      </c>
      <c r="N10" s="59">
        <f>ROUND(AVERAGE(I10:K10),2)</f>
        <v>3.33</v>
      </c>
      <c r="O10" s="59">
        <f>ROUND(AVERAGE(L10:N10),2)</f>
        <v>2.61</v>
      </c>
      <c r="P10" s="22"/>
    </row>
    <row r="11" spans="2:16" s="101" customFormat="1" ht="13.5" x14ac:dyDescent="0.25">
      <c r="B11" s="51" t="s">
        <v>85</v>
      </c>
      <c r="C11" s="103">
        <v>1</v>
      </c>
      <c r="D11" s="103">
        <v>2</v>
      </c>
      <c r="E11" s="103">
        <v>3</v>
      </c>
      <c r="F11" s="103">
        <v>1.5</v>
      </c>
      <c r="G11" s="103">
        <v>2.5</v>
      </c>
      <c r="H11" s="103">
        <v>3.5</v>
      </c>
      <c r="I11" s="103">
        <v>2.5</v>
      </c>
      <c r="J11" s="103">
        <v>3.5</v>
      </c>
      <c r="K11" s="103">
        <v>4</v>
      </c>
      <c r="L11" s="99">
        <f t="shared" ref="L11:L17" si="0">ROUND(AVERAGE(C11:E11),2)</f>
        <v>2</v>
      </c>
      <c r="M11" s="99">
        <f t="shared" ref="M11:M17" si="1">ROUND(AVERAGE(F11:H11),2)</f>
        <v>2.5</v>
      </c>
      <c r="N11" s="99">
        <f t="shared" ref="N11:N17" si="2">ROUND(AVERAGE(I11:K11),2)</f>
        <v>3.33</v>
      </c>
      <c r="O11" s="99">
        <f t="shared" ref="O11:O17" si="3">ROUND(AVERAGE(L11:N11),2)</f>
        <v>2.61</v>
      </c>
      <c r="P11" s="100"/>
    </row>
    <row r="12" spans="2:16" ht="13.5" x14ac:dyDescent="0.3">
      <c r="B12" s="51" t="s">
        <v>59</v>
      </c>
      <c r="C12" s="103">
        <v>0.25</v>
      </c>
      <c r="D12" s="103">
        <v>0.3</v>
      </c>
      <c r="E12" s="103">
        <v>0.35</v>
      </c>
      <c r="F12" s="103">
        <v>0.4</v>
      </c>
      <c r="G12" s="103">
        <v>0.45</v>
      </c>
      <c r="H12" s="103">
        <v>0.5</v>
      </c>
      <c r="I12" s="103">
        <v>0.5</v>
      </c>
      <c r="J12" s="103">
        <v>0.55000000000000004</v>
      </c>
      <c r="K12" s="103">
        <v>0.6</v>
      </c>
      <c r="L12" s="59">
        <f t="shared" si="0"/>
        <v>0.3</v>
      </c>
      <c r="M12" s="59">
        <f t="shared" si="1"/>
        <v>0.45</v>
      </c>
      <c r="N12" s="59">
        <f t="shared" si="2"/>
        <v>0.55000000000000004</v>
      </c>
      <c r="O12" s="59">
        <f t="shared" si="3"/>
        <v>0.43</v>
      </c>
      <c r="P12" s="22"/>
    </row>
    <row r="13" spans="2:16" ht="13.5" x14ac:dyDescent="0.3">
      <c r="B13" s="51" t="s">
        <v>58</v>
      </c>
      <c r="C13" s="103">
        <v>0.1</v>
      </c>
      <c r="D13" s="103">
        <v>0.15</v>
      </c>
      <c r="E13" s="103">
        <v>0.2</v>
      </c>
      <c r="F13" s="103">
        <v>0.15</v>
      </c>
      <c r="G13" s="103">
        <v>0.2</v>
      </c>
      <c r="H13" s="103">
        <v>0.25</v>
      </c>
      <c r="I13" s="103">
        <v>0.3</v>
      </c>
      <c r="J13" s="103">
        <v>0.4</v>
      </c>
      <c r="K13" s="103">
        <v>0.5</v>
      </c>
      <c r="L13" s="59">
        <f t="shared" si="0"/>
        <v>0.15</v>
      </c>
      <c r="M13" s="59">
        <f t="shared" si="1"/>
        <v>0.2</v>
      </c>
      <c r="N13" s="59">
        <f t="shared" si="2"/>
        <v>0.4</v>
      </c>
      <c r="O13" s="59">
        <f t="shared" si="3"/>
        <v>0.25</v>
      </c>
      <c r="P13" s="22"/>
    </row>
    <row r="14" spans="2:16" ht="13.5" x14ac:dyDescent="0.3">
      <c r="B14" s="51" t="s">
        <v>92</v>
      </c>
      <c r="C14" s="103">
        <v>0.1</v>
      </c>
      <c r="D14" s="103">
        <v>0.15</v>
      </c>
      <c r="E14" s="103">
        <v>0.2</v>
      </c>
      <c r="F14" s="103">
        <v>0.15</v>
      </c>
      <c r="G14" s="103">
        <v>0.2</v>
      </c>
      <c r="H14" s="103">
        <v>0.25</v>
      </c>
      <c r="I14" s="103">
        <v>0.2</v>
      </c>
      <c r="J14" s="103">
        <v>0.25</v>
      </c>
      <c r="K14" s="103">
        <v>0.3</v>
      </c>
      <c r="L14" s="59">
        <f t="shared" si="0"/>
        <v>0.15</v>
      </c>
      <c r="M14" s="59">
        <f t="shared" si="1"/>
        <v>0.2</v>
      </c>
      <c r="N14" s="59">
        <f t="shared" si="2"/>
        <v>0.25</v>
      </c>
      <c r="O14" s="59">
        <f t="shared" si="3"/>
        <v>0.2</v>
      </c>
      <c r="P14" s="22"/>
    </row>
    <row r="15" spans="2:16" ht="27" x14ac:dyDescent="0.3">
      <c r="B15" s="51" t="s">
        <v>71</v>
      </c>
      <c r="C15" s="103"/>
      <c r="D15" s="103"/>
      <c r="E15" s="103"/>
      <c r="F15" s="103"/>
      <c r="G15" s="103"/>
      <c r="H15" s="103"/>
      <c r="I15" s="103"/>
      <c r="J15" s="103"/>
      <c r="K15" s="103"/>
      <c r="L15" s="59" t="e">
        <f t="shared" si="0"/>
        <v>#DIV/0!</v>
      </c>
      <c r="M15" s="59" t="e">
        <f t="shared" si="1"/>
        <v>#DIV/0!</v>
      </c>
      <c r="N15" s="59" t="e">
        <f t="shared" si="2"/>
        <v>#DIV/0!</v>
      </c>
      <c r="O15" s="59" t="e">
        <f t="shared" si="3"/>
        <v>#DIV/0!</v>
      </c>
      <c r="P15" s="22"/>
    </row>
    <row r="16" spans="2:16" ht="13.5" x14ac:dyDescent="0.3">
      <c r="B16" s="51" t="s">
        <v>72</v>
      </c>
      <c r="C16" s="103"/>
      <c r="D16" s="103"/>
      <c r="E16" s="103"/>
      <c r="F16" s="103"/>
      <c r="G16" s="103"/>
      <c r="H16" s="103"/>
      <c r="I16" s="103"/>
      <c r="J16" s="103"/>
      <c r="K16" s="103"/>
      <c r="L16" s="59" t="e">
        <f t="shared" si="0"/>
        <v>#DIV/0!</v>
      </c>
      <c r="M16" s="59" t="e">
        <f t="shared" si="1"/>
        <v>#DIV/0!</v>
      </c>
      <c r="N16" s="59" t="e">
        <f t="shared" si="2"/>
        <v>#DIV/0!</v>
      </c>
      <c r="O16" s="59" t="e">
        <f t="shared" si="3"/>
        <v>#DIV/0!</v>
      </c>
      <c r="P16" s="22"/>
    </row>
    <row r="17" spans="2:16" ht="13.5" x14ac:dyDescent="0.3">
      <c r="B17" s="51" t="s">
        <v>73</v>
      </c>
      <c r="C17" s="103"/>
      <c r="D17" s="103"/>
      <c r="E17" s="103"/>
      <c r="F17" s="103"/>
      <c r="G17" s="103"/>
      <c r="H17" s="103"/>
      <c r="I17" s="103"/>
      <c r="J17" s="103"/>
      <c r="K17" s="103"/>
      <c r="L17" s="59" t="e">
        <f t="shared" si="0"/>
        <v>#DIV/0!</v>
      </c>
      <c r="M17" s="59" t="e">
        <f t="shared" si="1"/>
        <v>#DIV/0!</v>
      </c>
      <c r="N17" s="59" t="e">
        <f t="shared" si="2"/>
        <v>#DIV/0!</v>
      </c>
      <c r="O17" s="59" t="e">
        <f t="shared" si="3"/>
        <v>#DIV/0!</v>
      </c>
      <c r="P17" s="22"/>
    </row>
    <row r="19" spans="2:16" ht="13" x14ac:dyDescent="0.3">
      <c r="L19" s="96"/>
    </row>
    <row r="21" spans="2:16" ht="13" x14ac:dyDescent="0.25">
      <c r="C21" s="119" t="s">
        <v>93</v>
      </c>
      <c r="D21" s="119"/>
      <c r="E21" s="119"/>
      <c r="F21" s="119"/>
      <c r="G21" s="119"/>
      <c r="H21" s="119"/>
      <c r="I21" s="119"/>
      <c r="J21" s="119"/>
      <c r="K21" s="119"/>
      <c r="L21" s="119"/>
      <c r="M21" s="119"/>
      <c r="N21" s="119"/>
      <c r="O21" s="119"/>
    </row>
    <row r="22" spans="2:16" ht="13" x14ac:dyDescent="0.3">
      <c r="C22" s="118" t="s">
        <v>4</v>
      </c>
      <c r="D22" s="118"/>
      <c r="E22" s="118"/>
      <c r="F22" s="118" t="s">
        <v>2</v>
      </c>
      <c r="G22" s="118"/>
      <c r="H22" s="118"/>
      <c r="I22" s="118" t="s">
        <v>52</v>
      </c>
      <c r="J22" s="118"/>
      <c r="K22" s="118"/>
    </row>
    <row r="23" spans="2:16" ht="13" x14ac:dyDescent="0.25">
      <c r="B23" s="62"/>
      <c r="C23" s="102" t="s">
        <v>61</v>
      </c>
      <c r="D23" s="102" t="s">
        <v>62</v>
      </c>
      <c r="E23" s="102" t="s">
        <v>63</v>
      </c>
      <c r="F23" s="102" t="s">
        <v>61</v>
      </c>
      <c r="G23" s="102" t="s">
        <v>62</v>
      </c>
      <c r="H23" s="102" t="s">
        <v>63</v>
      </c>
      <c r="I23" s="102" t="s">
        <v>61</v>
      </c>
      <c r="J23" s="102" t="s">
        <v>62</v>
      </c>
      <c r="K23" s="102" t="s">
        <v>63</v>
      </c>
      <c r="L23" s="2" t="s">
        <v>4</v>
      </c>
      <c r="M23" s="2" t="s">
        <v>2</v>
      </c>
      <c r="N23" s="2" t="s">
        <v>52</v>
      </c>
      <c r="O23" s="2" t="s">
        <v>41</v>
      </c>
    </row>
    <row r="24" spans="2:16" ht="26" x14ac:dyDescent="0.3">
      <c r="B24" s="63" t="s">
        <v>111</v>
      </c>
      <c r="C24" s="103">
        <v>3</v>
      </c>
      <c r="D24" s="103">
        <v>4</v>
      </c>
      <c r="E24" s="103">
        <v>5</v>
      </c>
      <c r="F24" s="103">
        <v>7</v>
      </c>
      <c r="G24" s="103">
        <v>8</v>
      </c>
      <c r="H24" s="103">
        <v>9</v>
      </c>
      <c r="I24" s="103">
        <v>9</v>
      </c>
      <c r="J24" s="103">
        <v>10</v>
      </c>
      <c r="K24" s="103">
        <v>11</v>
      </c>
      <c r="L24" s="59">
        <f>ROUND(AVERAGE(C24:E24),2)</f>
        <v>4</v>
      </c>
      <c r="M24" s="59">
        <f>ROUND(AVERAGE(F24:H24),2)</f>
        <v>8</v>
      </c>
      <c r="N24" s="59">
        <f>ROUND(AVERAGE(I24:K24),2)</f>
        <v>10</v>
      </c>
      <c r="O24" s="59">
        <f>ROUND(AVERAGE(L24:N24),2)</f>
        <v>7.33</v>
      </c>
    </row>
    <row r="25" spans="2:16" ht="13" x14ac:dyDescent="0.3">
      <c r="B25" s="63" t="s">
        <v>112</v>
      </c>
      <c r="C25" s="103">
        <v>100</v>
      </c>
      <c r="D25" s="103">
        <v>100</v>
      </c>
      <c r="E25" s="103">
        <v>100</v>
      </c>
      <c r="F25" s="103">
        <v>100</v>
      </c>
      <c r="G25" s="103">
        <v>100</v>
      </c>
      <c r="H25" s="103">
        <v>100</v>
      </c>
      <c r="I25" s="103">
        <v>100</v>
      </c>
      <c r="J25" s="103">
        <v>100</v>
      </c>
      <c r="K25" s="103">
        <v>100</v>
      </c>
      <c r="L25" s="59">
        <f>ROUND(AVERAGE(C25:E25),2)</f>
        <v>100</v>
      </c>
      <c r="M25" s="59">
        <f>ROUND(AVERAGE(F25:H25),2)</f>
        <v>100</v>
      </c>
      <c r="N25" s="59">
        <f>ROUND(AVERAGE(I25:K25),2)</f>
        <v>100</v>
      </c>
      <c r="O25" s="59">
        <f>ROUND(AVERAGE(L25:N25),2)</f>
        <v>100</v>
      </c>
    </row>
    <row r="26" spans="2:16" ht="39" x14ac:dyDescent="0.3">
      <c r="B26" s="63" t="s">
        <v>108</v>
      </c>
      <c r="C26" s="103">
        <v>3</v>
      </c>
      <c r="D26" s="103">
        <v>4</v>
      </c>
      <c r="E26" s="103">
        <v>5</v>
      </c>
      <c r="F26" s="103">
        <v>7</v>
      </c>
      <c r="G26" s="103">
        <v>8</v>
      </c>
      <c r="H26" s="103">
        <v>9</v>
      </c>
      <c r="I26" s="103">
        <v>9</v>
      </c>
      <c r="J26" s="103">
        <v>10</v>
      </c>
      <c r="K26" s="103">
        <v>11</v>
      </c>
      <c r="L26" s="59">
        <f>ROUND(AVERAGE(C26:E26),2)</f>
        <v>4</v>
      </c>
      <c r="M26" s="59">
        <f>ROUND(AVERAGE(F26:H26),2)</f>
        <v>8</v>
      </c>
      <c r="N26" s="59">
        <f>ROUND(AVERAGE(I26:K26),2)</f>
        <v>10</v>
      </c>
      <c r="O26" s="59">
        <f>ROUND(AVERAGE(L26:N26),2)</f>
        <v>7.33</v>
      </c>
    </row>
    <row r="27" spans="2:16" ht="39" x14ac:dyDescent="0.3">
      <c r="B27" s="63" t="s">
        <v>90</v>
      </c>
      <c r="C27" s="103">
        <v>5</v>
      </c>
      <c r="D27" s="103">
        <v>6</v>
      </c>
      <c r="E27" s="103">
        <v>7</v>
      </c>
      <c r="F27" s="103">
        <v>7</v>
      </c>
      <c r="G27" s="103">
        <v>8</v>
      </c>
      <c r="H27" s="103">
        <v>9</v>
      </c>
      <c r="I27" s="103">
        <v>9</v>
      </c>
      <c r="J27" s="103">
        <v>10</v>
      </c>
      <c r="K27" s="103">
        <v>11</v>
      </c>
      <c r="L27" s="59">
        <f>ROUND(AVERAGE(C27:E27),2)</f>
        <v>6</v>
      </c>
      <c r="M27" s="59">
        <f>ROUND(AVERAGE(F27:H27),2)</f>
        <v>8</v>
      </c>
      <c r="N27" s="59">
        <f>ROUND(AVERAGE(I27:K27),2)</f>
        <v>10</v>
      </c>
      <c r="O27" s="59">
        <f>ROUND(AVERAGE(L27:N27),2)</f>
        <v>8</v>
      </c>
    </row>
    <row r="30" spans="2:16" ht="13" x14ac:dyDescent="0.3">
      <c r="B30" s="67" t="s">
        <v>70</v>
      </c>
      <c r="C30" s="105" t="s">
        <v>69</v>
      </c>
    </row>
    <row r="31" spans="2:16" ht="13" x14ac:dyDescent="0.3">
      <c r="B31" s="66" t="s">
        <v>101</v>
      </c>
      <c r="C31" s="106">
        <v>10</v>
      </c>
    </row>
    <row r="32" spans="2:16" outlineLevel="1" x14ac:dyDescent="0.25">
      <c r="B32" s="65" t="s">
        <v>66</v>
      </c>
      <c r="C32" s="106"/>
    </row>
    <row r="33" spans="2:3" ht="25" outlineLevel="1" x14ac:dyDescent="0.25">
      <c r="B33" s="64" t="s">
        <v>74</v>
      </c>
      <c r="C33" s="106"/>
    </row>
    <row r="34" spans="2:3" ht="25" outlineLevel="1" x14ac:dyDescent="0.25">
      <c r="B34" s="65" t="s">
        <v>67</v>
      </c>
      <c r="C34" s="106"/>
    </row>
    <row r="35" spans="2:3" ht="25" outlineLevel="1" x14ac:dyDescent="0.25">
      <c r="B35" s="97" t="s">
        <v>75</v>
      </c>
      <c r="C35" s="106"/>
    </row>
    <row r="36" spans="2:3" ht="25" outlineLevel="1" x14ac:dyDescent="0.25">
      <c r="B36" s="97" t="s">
        <v>134</v>
      </c>
      <c r="C36" s="106"/>
    </row>
    <row r="37" spans="2:3" ht="13" x14ac:dyDescent="0.3">
      <c r="B37" s="66" t="s">
        <v>102</v>
      </c>
      <c r="C37" s="106">
        <v>5</v>
      </c>
    </row>
    <row r="38" spans="2:3" ht="25" outlineLevel="1" x14ac:dyDescent="0.25">
      <c r="B38" s="65" t="s">
        <v>68</v>
      </c>
      <c r="C38" s="106"/>
    </row>
    <row r="39" spans="2:3" outlineLevel="1" x14ac:dyDescent="0.25">
      <c r="B39" s="65" t="s">
        <v>133</v>
      </c>
      <c r="C39" s="106"/>
    </row>
    <row r="46" spans="2:3" x14ac:dyDescent="0.25">
      <c r="B46" s="98"/>
    </row>
  </sheetData>
  <mergeCells count="12">
    <mergeCell ref="C22:E22"/>
    <mergeCell ref="F22:H22"/>
    <mergeCell ref="I22:K22"/>
    <mergeCell ref="C21:O21"/>
    <mergeCell ref="C1:O1"/>
    <mergeCell ref="C8:E8"/>
    <mergeCell ref="F8:H8"/>
    <mergeCell ref="I8:K8"/>
    <mergeCell ref="C7:O7"/>
    <mergeCell ref="C2:E2"/>
    <mergeCell ref="F2:H2"/>
    <mergeCell ref="I2:K2"/>
  </mergeCells>
  <phoneticPr fontId="15" type="noConversion"/>
  <pageMargins left="0.75" right="0.75" top="1" bottom="1" header="0.5" footer="0.5"/>
  <pageSetup orientation="portrait" r:id="rId1"/>
  <headerFooter alignWithMargins="0"/>
  <ignoredErrors>
    <ignoredError sqref="L4:N4 L10:N17 L26:N27 L24:N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workbookViewId="0"/>
  </sheetViews>
  <sheetFormatPr defaultRowHeight="12.5" x14ac:dyDescent="0.25"/>
  <cols>
    <col min="1" max="2" width="22" customWidth="1"/>
    <col min="3" max="3" width="14.81640625" customWidth="1"/>
    <col min="4" max="9" width="8.453125" customWidth="1"/>
    <col min="11" max="11" width="7.453125" bestFit="1" customWidth="1"/>
  </cols>
  <sheetData>
    <row r="1" spans="1:9" ht="12.75" customHeight="1" x14ac:dyDescent="0.3">
      <c r="A1" s="68"/>
      <c r="B1" s="68"/>
      <c r="C1" s="68"/>
      <c r="D1" s="121" t="s">
        <v>83</v>
      </c>
      <c r="E1" s="121"/>
      <c r="F1" s="121"/>
      <c r="G1" s="122" t="s">
        <v>82</v>
      </c>
      <c r="H1" s="122"/>
      <c r="I1" s="122"/>
    </row>
    <row r="2" spans="1:9" ht="26" x14ac:dyDescent="0.3">
      <c r="A2" s="69" t="s">
        <v>51</v>
      </c>
      <c r="B2" s="69" t="s">
        <v>80</v>
      </c>
      <c r="C2" s="70" t="s">
        <v>0</v>
      </c>
      <c r="D2" s="70" t="s">
        <v>4</v>
      </c>
      <c r="E2" s="70" t="s">
        <v>2</v>
      </c>
      <c r="F2" s="70" t="s">
        <v>52</v>
      </c>
      <c r="G2" s="70" t="s">
        <v>4</v>
      </c>
      <c r="H2" s="70" t="s">
        <v>2</v>
      </c>
      <c r="I2" s="70" t="s">
        <v>52</v>
      </c>
    </row>
    <row r="3" spans="1:9" x14ac:dyDescent="0.25">
      <c r="A3" s="22" t="s">
        <v>94</v>
      </c>
      <c r="B3" s="22"/>
      <c r="C3" s="22"/>
      <c r="D3" s="22"/>
      <c r="E3" s="22"/>
      <c r="F3" s="22"/>
      <c r="G3" s="22">
        <f>IF(LEN(Header!L$4 * D3) &gt; 0, Header!L$4 * D3, "")</f>
        <v>0</v>
      </c>
      <c r="H3" s="22">
        <f>Header!M$4 * E3</f>
        <v>0</v>
      </c>
      <c r="I3" s="22">
        <f>Header!N$4 * F3</f>
        <v>0</v>
      </c>
    </row>
    <row r="4" spans="1:9" x14ac:dyDescent="0.25">
      <c r="A4" s="22"/>
      <c r="B4" s="22" t="s">
        <v>95</v>
      </c>
      <c r="C4" s="22">
        <v>10</v>
      </c>
      <c r="D4" s="22">
        <v>2</v>
      </c>
      <c r="E4" s="22">
        <v>5</v>
      </c>
      <c r="F4" s="22">
        <v>3</v>
      </c>
      <c r="G4" s="22">
        <f>IF(LEN(Header!L$4 * D4) &gt; 0, Header!L$4 * D4, "")</f>
        <v>6</v>
      </c>
      <c r="H4" s="22">
        <f>Header!M$4 * E4</f>
        <v>20</v>
      </c>
      <c r="I4" s="22">
        <f>Header!N$4 * F4</f>
        <v>15</v>
      </c>
    </row>
    <row r="5" spans="1:9" x14ac:dyDescent="0.25">
      <c r="A5" s="22"/>
      <c r="B5" s="22"/>
      <c r="C5" s="22"/>
      <c r="D5" s="22"/>
      <c r="E5" s="22"/>
      <c r="F5" s="22"/>
      <c r="G5" s="22">
        <f>IF(LEN(Header!L$4 * D5) &gt; 0, Header!L$4 * D5, "")</f>
        <v>0</v>
      </c>
      <c r="H5" s="22">
        <f>Header!M$4 * E5</f>
        <v>0</v>
      </c>
      <c r="I5" s="22">
        <f>Header!N$4 * F5</f>
        <v>0</v>
      </c>
    </row>
    <row r="6" spans="1:9" x14ac:dyDescent="0.25">
      <c r="A6" s="22"/>
      <c r="B6" s="22"/>
      <c r="C6" s="22"/>
      <c r="D6" s="22"/>
      <c r="E6" s="22"/>
      <c r="F6" s="22"/>
      <c r="G6" s="22">
        <f>IF(LEN(Header!L$4 * D6) &gt; 0, Header!L$4 * D6, "")</f>
        <v>0</v>
      </c>
      <c r="H6" s="22">
        <f>Header!M$4 * E6</f>
        <v>0</v>
      </c>
      <c r="I6" s="22">
        <f>Header!N$4 * F6</f>
        <v>0</v>
      </c>
    </row>
    <row r="7" spans="1:9" x14ac:dyDescent="0.25">
      <c r="A7" s="22"/>
      <c r="B7" s="22"/>
      <c r="C7" s="22"/>
      <c r="D7" s="22"/>
      <c r="E7" s="22"/>
      <c r="F7" s="22"/>
      <c r="G7" s="22">
        <f>IF(LEN(Header!L$4 * D7) &gt; 0, Header!L$4 * D7, "")</f>
        <v>0</v>
      </c>
      <c r="H7" s="22">
        <f>Header!M$4 * E7</f>
        <v>0</v>
      </c>
      <c r="I7" s="22">
        <f>Header!N$4 * F7</f>
        <v>0</v>
      </c>
    </row>
    <row r="8" spans="1:9" x14ac:dyDescent="0.25">
      <c r="A8" s="22"/>
      <c r="B8" s="22"/>
      <c r="C8" s="22"/>
      <c r="D8" s="22"/>
      <c r="E8" s="22"/>
      <c r="F8" s="22"/>
      <c r="G8" s="22">
        <f>IF(LEN(Header!L$4 * D8) &gt; 0, Header!L$4 * D8, "")</f>
        <v>0</v>
      </c>
      <c r="H8" s="22">
        <f>Header!M$4 * E8</f>
        <v>0</v>
      </c>
      <c r="I8" s="22">
        <f>Header!N$4 * F8</f>
        <v>0</v>
      </c>
    </row>
    <row r="9" spans="1:9" x14ac:dyDescent="0.25">
      <c r="A9" s="22"/>
      <c r="B9" s="22"/>
      <c r="C9" s="22"/>
      <c r="D9" s="22"/>
      <c r="E9" s="22"/>
      <c r="F9" s="22"/>
      <c r="G9" s="22">
        <f>IF(LEN(Header!L$4 * D9) &gt; 0, Header!L$4 * D9, "")</f>
        <v>0</v>
      </c>
      <c r="H9" s="22">
        <f>Header!M$4 * E9</f>
        <v>0</v>
      </c>
      <c r="I9" s="22">
        <f>Header!N$4 * F9</f>
        <v>0</v>
      </c>
    </row>
    <row r="10" spans="1:9" x14ac:dyDescent="0.25">
      <c r="A10" s="22"/>
      <c r="B10" s="22"/>
      <c r="C10" s="22"/>
      <c r="D10" s="22"/>
      <c r="E10" s="22"/>
      <c r="F10" s="22"/>
      <c r="G10" s="22">
        <f>IF(LEN(Header!L$4 * D10) &gt; 0, Header!L$4 * D10, "")</f>
        <v>0</v>
      </c>
      <c r="H10" s="22">
        <f>Header!M$4 * E10</f>
        <v>0</v>
      </c>
      <c r="I10" s="22">
        <f>Header!N$4 * F10</f>
        <v>0</v>
      </c>
    </row>
    <row r="11" spans="1:9" x14ac:dyDescent="0.25">
      <c r="A11" s="22"/>
      <c r="B11" s="22"/>
      <c r="C11" s="22"/>
      <c r="D11" s="22"/>
      <c r="E11" s="22"/>
      <c r="F11" s="22"/>
      <c r="G11" s="22">
        <f>IF(LEN(Header!L$4 * D11) &gt; 0, Header!L$4 * D11, "")</f>
        <v>0</v>
      </c>
      <c r="H11" s="22">
        <f>Header!M$4 * E11</f>
        <v>0</v>
      </c>
      <c r="I11" s="22">
        <f>Header!N$4 * F11</f>
        <v>0</v>
      </c>
    </row>
    <row r="12" spans="1:9" x14ac:dyDescent="0.25">
      <c r="A12" s="22"/>
      <c r="B12" s="22"/>
      <c r="C12" s="22"/>
      <c r="D12" s="22"/>
      <c r="E12" s="22"/>
      <c r="F12" s="22"/>
      <c r="G12" s="22">
        <f>IF(LEN(Header!L$4 * D12) &gt; 0, Header!L$4 * D12, "")</f>
        <v>0</v>
      </c>
      <c r="H12" s="22">
        <f>Header!M$4 * E12</f>
        <v>0</v>
      </c>
      <c r="I12" s="22">
        <f>Header!N$4 * F12</f>
        <v>0</v>
      </c>
    </row>
    <row r="13" spans="1:9" x14ac:dyDescent="0.25">
      <c r="A13" s="22"/>
      <c r="B13" s="22"/>
      <c r="C13" s="22"/>
      <c r="D13" s="22"/>
      <c r="E13" s="22"/>
      <c r="F13" s="22"/>
      <c r="G13" s="22">
        <f>IF(LEN(Header!L$4 * D13) &gt; 0, Header!L$4 * D13, "")</f>
        <v>0</v>
      </c>
      <c r="H13" s="22">
        <f>Header!M$4 * E13</f>
        <v>0</v>
      </c>
      <c r="I13" s="22">
        <f>Header!N$4 * F13</f>
        <v>0</v>
      </c>
    </row>
    <row r="14" spans="1:9" x14ac:dyDescent="0.25">
      <c r="A14" s="68"/>
      <c r="B14" s="68"/>
      <c r="C14" s="22"/>
      <c r="D14" s="22"/>
      <c r="E14" s="22"/>
      <c r="F14" s="22"/>
      <c r="G14" s="22">
        <f>IF(LEN(Header!L$4 * D14) &gt; 0, Header!L$4 * D14, "")</f>
        <v>0</v>
      </c>
      <c r="H14" s="22">
        <f>Header!M$4 * E14</f>
        <v>0</v>
      </c>
      <c r="I14" s="22">
        <f>Header!N$4 * F14</f>
        <v>0</v>
      </c>
    </row>
    <row r="15" spans="1:9" x14ac:dyDescent="0.25">
      <c r="A15" s="77"/>
      <c r="B15" s="77"/>
      <c r="C15" s="22"/>
      <c r="D15" s="22"/>
      <c r="E15" s="22"/>
      <c r="F15" s="22"/>
      <c r="G15" s="22">
        <f>IF(LEN(Header!L$4 * D15) &gt; 0, Header!L$4 * D15, "")</f>
        <v>0</v>
      </c>
      <c r="H15" s="22">
        <f>Header!M$4 * E15</f>
        <v>0</v>
      </c>
      <c r="I15" s="22">
        <f>Header!N$4 * F15</f>
        <v>0</v>
      </c>
    </row>
    <row r="16" spans="1:9" x14ac:dyDescent="0.25">
      <c r="A16" s="77"/>
      <c r="B16" s="77"/>
      <c r="C16" s="22"/>
      <c r="D16" s="22"/>
      <c r="E16" s="22"/>
      <c r="F16" s="22"/>
      <c r="G16" s="22">
        <f>IF(LEN(Header!L$4 * D16) &gt; 0, Header!L$4 * D16, "")</f>
        <v>0</v>
      </c>
      <c r="H16" s="22">
        <f>Header!M$4 * E16</f>
        <v>0</v>
      </c>
      <c r="I16" s="22">
        <f>Header!N$4 * F16</f>
        <v>0</v>
      </c>
    </row>
    <row r="17" spans="1:9" x14ac:dyDescent="0.25">
      <c r="A17" s="78"/>
      <c r="B17" s="78"/>
      <c r="C17" s="22"/>
      <c r="D17" s="22"/>
      <c r="E17" s="22"/>
      <c r="F17" s="22"/>
      <c r="G17" s="22">
        <f>IF(LEN(Header!L$4 * D17) &gt; 0, Header!L$4 * D17, "")</f>
        <v>0</v>
      </c>
      <c r="H17" s="22">
        <f>Header!M$4 * E17</f>
        <v>0</v>
      </c>
      <c r="I17" s="22">
        <f>Header!N$4 * F17</f>
        <v>0</v>
      </c>
    </row>
    <row r="18" spans="1:9" x14ac:dyDescent="0.25">
      <c r="A18" s="77"/>
      <c r="B18" s="77"/>
      <c r="C18" s="22"/>
      <c r="D18" s="22"/>
      <c r="E18" s="22"/>
      <c r="F18" s="22"/>
      <c r="G18" s="22">
        <f>IF(LEN(Header!L$4 * D18) &gt; 0, Header!L$4 * D18, "")</f>
        <v>0</v>
      </c>
      <c r="H18" s="22">
        <f>Header!M$4 * E18</f>
        <v>0</v>
      </c>
      <c r="I18" s="22">
        <f>Header!N$4 * F18</f>
        <v>0</v>
      </c>
    </row>
    <row r="19" spans="1:9" x14ac:dyDescent="0.25">
      <c r="A19" s="77"/>
      <c r="B19" s="77"/>
      <c r="C19" s="22"/>
      <c r="D19" s="22"/>
      <c r="E19" s="22"/>
      <c r="F19" s="22"/>
      <c r="G19" s="22">
        <f>IF(LEN(Header!L$4 * D19) &gt; 0, Header!L$4 * D19, "")</f>
        <v>0</v>
      </c>
      <c r="H19" s="22">
        <f>Header!M$4 * E19</f>
        <v>0</v>
      </c>
      <c r="I19" s="22">
        <f>Header!N$4 * F19</f>
        <v>0</v>
      </c>
    </row>
    <row r="20" spans="1:9" x14ac:dyDescent="0.25">
      <c r="A20" s="77"/>
      <c r="B20" s="77"/>
      <c r="C20" s="22"/>
      <c r="D20" s="22"/>
      <c r="E20" s="22"/>
      <c r="F20" s="22"/>
      <c r="G20" s="22">
        <f>IF(LEN(Header!L$4 * D20) &gt; 0, Header!L$4 * D20, "")</f>
        <v>0</v>
      </c>
      <c r="H20" s="22">
        <f>Header!M$4 * E20</f>
        <v>0</v>
      </c>
      <c r="I20" s="22">
        <f>Header!N$4 * F20</f>
        <v>0</v>
      </c>
    </row>
    <row r="21" spans="1:9" x14ac:dyDescent="0.25">
      <c r="A21" s="77"/>
      <c r="B21" s="77"/>
      <c r="C21" s="22"/>
      <c r="D21" s="22"/>
      <c r="E21" s="22"/>
      <c r="F21" s="22"/>
      <c r="G21" s="22">
        <f>IF(LEN(Header!L$4 * D21) &gt; 0, Header!L$4 * D21, "")</f>
        <v>0</v>
      </c>
      <c r="H21" s="22">
        <f>Header!M$4 * E21</f>
        <v>0</v>
      </c>
      <c r="I21" s="22">
        <f>Header!N$4 * F21</f>
        <v>0</v>
      </c>
    </row>
    <row r="22" spans="1:9" x14ac:dyDescent="0.25">
      <c r="A22" s="77"/>
      <c r="B22" s="77"/>
      <c r="C22" s="22"/>
      <c r="D22" s="22"/>
      <c r="E22" s="22"/>
      <c r="F22" s="22"/>
      <c r="G22" s="22">
        <f>IF(LEN(Header!L$4 * D22) &gt; 0, Header!L$4 * D22, "")</f>
        <v>0</v>
      </c>
      <c r="H22" s="22">
        <f>Header!M$4 * E22</f>
        <v>0</v>
      </c>
      <c r="I22" s="22">
        <f>Header!N$4 * F22</f>
        <v>0</v>
      </c>
    </row>
    <row r="23" spans="1:9" x14ac:dyDescent="0.25">
      <c r="A23" s="77"/>
      <c r="B23" s="77"/>
      <c r="C23" s="22"/>
      <c r="D23" s="22"/>
      <c r="E23" s="22"/>
      <c r="F23" s="22"/>
      <c r="G23" s="22">
        <f>IF(LEN(Header!L$4 * D23) &gt; 0, Header!L$4 * D23, "")</f>
        <v>0</v>
      </c>
      <c r="H23" s="22">
        <f>Header!M$4 * E23</f>
        <v>0</v>
      </c>
      <c r="I23" s="22">
        <f>Header!N$4 * F23</f>
        <v>0</v>
      </c>
    </row>
    <row r="24" spans="1:9" x14ac:dyDescent="0.25">
      <c r="A24" s="77"/>
      <c r="B24" s="77"/>
      <c r="C24" s="22"/>
      <c r="D24" s="22"/>
      <c r="E24" s="22"/>
      <c r="F24" s="22"/>
      <c r="G24" s="22">
        <f>IF(LEN(Header!L$4 * D24) &gt; 0, Header!L$4 * D24, "")</f>
        <v>0</v>
      </c>
      <c r="H24" s="22">
        <f>Header!M$4 * E24</f>
        <v>0</v>
      </c>
      <c r="I24" s="22">
        <f>Header!N$4 * F24</f>
        <v>0</v>
      </c>
    </row>
    <row r="25" spans="1:9" x14ac:dyDescent="0.25">
      <c r="A25" s="77"/>
      <c r="B25" s="77"/>
      <c r="C25" s="22"/>
      <c r="D25" s="22"/>
      <c r="E25" s="22"/>
      <c r="F25" s="22"/>
      <c r="G25" s="22">
        <f>IF(LEN(Header!L$4 * D25) &gt; 0, Header!L$4 * D25, "")</f>
        <v>0</v>
      </c>
      <c r="H25" s="22">
        <f>Header!M$4 * E25</f>
        <v>0</v>
      </c>
      <c r="I25" s="22">
        <f>Header!N$4 * F25</f>
        <v>0</v>
      </c>
    </row>
    <row r="26" spans="1:9" x14ac:dyDescent="0.25">
      <c r="A26" s="77"/>
      <c r="B26" s="77"/>
      <c r="C26" s="22"/>
      <c r="D26" s="22"/>
      <c r="E26" s="22"/>
      <c r="F26" s="22"/>
      <c r="G26" s="22">
        <f>IF(LEN(Header!L$4 * D26) &gt; 0, Header!L$4 * D26, "")</f>
        <v>0</v>
      </c>
      <c r="H26" s="22">
        <f>Header!M$4 * E26</f>
        <v>0</v>
      </c>
      <c r="I26" s="22">
        <f>Header!N$4 * F26</f>
        <v>0</v>
      </c>
    </row>
    <row r="27" spans="1:9" x14ac:dyDescent="0.25">
      <c r="A27" s="77"/>
      <c r="B27" s="77"/>
      <c r="C27" s="22"/>
      <c r="D27" s="22"/>
      <c r="E27" s="22"/>
      <c r="F27" s="22"/>
      <c r="G27" s="22">
        <f>IF(LEN(Header!L$4 * D27) &gt; 0, Header!L$4 * D27, "")</f>
        <v>0</v>
      </c>
      <c r="H27" s="22">
        <f>Header!M$4 * E27</f>
        <v>0</v>
      </c>
      <c r="I27" s="22">
        <f>Header!N$4 * F27</f>
        <v>0</v>
      </c>
    </row>
    <row r="28" spans="1:9" x14ac:dyDescent="0.25">
      <c r="A28" s="77"/>
      <c r="B28" s="77"/>
      <c r="C28" s="22"/>
      <c r="D28" s="22"/>
      <c r="E28" s="22"/>
      <c r="F28" s="22"/>
      <c r="G28" s="22">
        <f>IF(LEN(Header!L$4 * D28) &gt; 0, Header!L$4 * D28, "")</f>
        <v>0</v>
      </c>
      <c r="H28" s="22">
        <f>Header!M$4 * E28</f>
        <v>0</v>
      </c>
      <c r="I28" s="22">
        <f>Header!N$4 * F28</f>
        <v>0</v>
      </c>
    </row>
    <row r="29" spans="1:9" x14ac:dyDescent="0.25">
      <c r="A29" s="77"/>
      <c r="B29" s="77"/>
      <c r="C29" s="22"/>
      <c r="D29" s="22"/>
      <c r="E29" s="22"/>
      <c r="F29" s="22"/>
      <c r="G29" s="22">
        <f>IF(LEN(Header!L$4 * D29) &gt; 0, Header!L$4 * D29, "")</f>
        <v>0</v>
      </c>
      <c r="H29" s="22">
        <f>Header!M$4 * E29</f>
        <v>0</v>
      </c>
      <c r="I29" s="22">
        <f>Header!N$4 * F29</f>
        <v>0</v>
      </c>
    </row>
    <row r="30" spans="1:9" x14ac:dyDescent="0.25">
      <c r="A30" s="77"/>
      <c r="B30" s="77"/>
      <c r="C30" s="22"/>
      <c r="D30" s="22"/>
      <c r="E30" s="22"/>
      <c r="F30" s="22"/>
      <c r="G30" s="22">
        <f>IF(LEN(Header!L$4 * D30) &gt; 0, Header!L$4 * D30, "")</f>
        <v>0</v>
      </c>
      <c r="H30" s="22">
        <f>Header!M$4 * E30</f>
        <v>0</v>
      </c>
      <c r="I30" s="22">
        <f>Header!N$4 * F30</f>
        <v>0</v>
      </c>
    </row>
    <row r="31" spans="1:9" x14ac:dyDescent="0.25">
      <c r="A31" s="77"/>
      <c r="B31" s="77"/>
      <c r="C31" s="22"/>
      <c r="D31" s="22"/>
      <c r="E31" s="22"/>
      <c r="F31" s="22"/>
      <c r="G31" s="22">
        <f>IF(LEN(Header!L$4 * D31) &gt; 0, Header!L$4 * D31, "")</f>
        <v>0</v>
      </c>
      <c r="H31" s="22">
        <f>Header!M$4 * E31</f>
        <v>0</v>
      </c>
      <c r="I31" s="22">
        <f>Header!N$4 * F31</f>
        <v>0</v>
      </c>
    </row>
    <row r="32" spans="1:9" x14ac:dyDescent="0.25">
      <c r="A32" s="77"/>
      <c r="B32" s="77"/>
      <c r="C32" s="22"/>
      <c r="D32" s="22"/>
      <c r="E32" s="22"/>
      <c r="F32" s="22"/>
      <c r="G32" s="22">
        <f>IF(LEN(Header!L$4 * D32) &gt; 0, Header!L$4 * D32, "")</f>
        <v>0</v>
      </c>
      <c r="H32" s="22">
        <f>Header!M$4 * E32</f>
        <v>0</v>
      </c>
      <c r="I32" s="22">
        <f>Header!N$4 * F32</f>
        <v>0</v>
      </c>
    </row>
    <row r="33" spans="1:9" x14ac:dyDescent="0.25">
      <c r="A33" s="77"/>
      <c r="B33" s="77"/>
      <c r="C33" s="22"/>
      <c r="D33" s="22"/>
      <c r="E33" s="22"/>
      <c r="F33" s="22"/>
      <c r="G33" s="22">
        <f>IF(LEN(Header!L$4 * D33) &gt; 0, Header!L$4 * D33, "")</f>
        <v>0</v>
      </c>
      <c r="H33" s="22">
        <f>Header!M$4 * E33</f>
        <v>0</v>
      </c>
      <c r="I33" s="22">
        <f>Header!N$4 * F33</f>
        <v>0</v>
      </c>
    </row>
    <row r="34" spans="1:9" x14ac:dyDescent="0.25">
      <c r="A34" s="77"/>
      <c r="B34" s="77"/>
      <c r="C34" s="22"/>
      <c r="D34" s="22"/>
      <c r="E34" s="22"/>
      <c r="F34" s="22"/>
      <c r="G34" s="22">
        <f>IF(LEN(Header!L$4 * D34) &gt; 0, Header!L$4 * D34, "")</f>
        <v>0</v>
      </c>
      <c r="H34" s="22">
        <f>Header!M$4 * E34</f>
        <v>0</v>
      </c>
      <c r="I34" s="22">
        <f>Header!N$4 * F34</f>
        <v>0</v>
      </c>
    </row>
    <row r="35" spans="1:9" x14ac:dyDescent="0.25">
      <c r="A35" s="77"/>
      <c r="B35" s="77"/>
      <c r="C35" s="22"/>
      <c r="D35" s="22"/>
      <c r="E35" s="22"/>
      <c r="F35" s="22"/>
      <c r="G35" s="22">
        <f>IF(LEN(Header!L$4 * D35) &gt; 0, Header!L$4 * D35, "")</f>
        <v>0</v>
      </c>
      <c r="H35" s="22">
        <f>Header!M$4 * E35</f>
        <v>0</v>
      </c>
      <c r="I35" s="22">
        <f>Header!N$4 * F35</f>
        <v>0</v>
      </c>
    </row>
    <row r="36" spans="1:9" x14ac:dyDescent="0.25">
      <c r="A36" s="77"/>
      <c r="B36" s="77"/>
      <c r="C36" s="22"/>
      <c r="D36" s="22"/>
      <c r="E36" s="22"/>
      <c r="F36" s="22"/>
      <c r="G36" s="22">
        <f>IF(LEN(Header!L$4 * D36) &gt; 0, Header!L$4 * D36, "")</f>
        <v>0</v>
      </c>
      <c r="H36" s="22">
        <f>Header!M$4 * E36</f>
        <v>0</v>
      </c>
      <c r="I36" s="22">
        <f>Header!N$4 * F36</f>
        <v>0</v>
      </c>
    </row>
    <row r="37" spans="1:9" x14ac:dyDescent="0.25">
      <c r="A37" s="77"/>
      <c r="B37" s="77"/>
      <c r="C37" s="22"/>
      <c r="D37" s="22"/>
      <c r="E37" s="22"/>
      <c r="F37" s="22"/>
      <c r="G37" s="22">
        <f>IF(LEN(Header!L$4 * D37) &gt; 0, Header!L$4 * D37, "")</f>
        <v>0</v>
      </c>
      <c r="H37" s="22">
        <f>Header!M$4 * E37</f>
        <v>0</v>
      </c>
      <c r="I37" s="22">
        <f>Header!N$4 * F37</f>
        <v>0</v>
      </c>
    </row>
    <row r="38" spans="1:9" x14ac:dyDescent="0.25">
      <c r="A38" s="77"/>
      <c r="B38" s="77"/>
      <c r="C38" s="22"/>
      <c r="D38" s="22"/>
      <c r="E38" s="22"/>
      <c r="F38" s="22"/>
      <c r="G38" s="22">
        <f>IF(LEN(Header!L$4 * D38) &gt; 0, Header!L$4 * D38, "")</f>
        <v>0</v>
      </c>
      <c r="H38" s="22">
        <f>Header!M$4 * E38</f>
        <v>0</v>
      </c>
      <c r="I38" s="22">
        <f>Header!N$4 * F38</f>
        <v>0</v>
      </c>
    </row>
    <row r="39" spans="1:9" x14ac:dyDescent="0.25">
      <c r="A39" s="77"/>
      <c r="B39" s="77"/>
      <c r="C39" s="22"/>
      <c r="D39" s="22"/>
      <c r="E39" s="22"/>
      <c r="F39" s="22"/>
      <c r="G39" s="22">
        <f>IF(LEN(Header!L$4 * D39) &gt; 0, Header!L$4 * D39, "")</f>
        <v>0</v>
      </c>
      <c r="H39" s="22">
        <f>Header!M$4 * E39</f>
        <v>0</v>
      </c>
      <c r="I39" s="22">
        <f>Header!N$4 * F39</f>
        <v>0</v>
      </c>
    </row>
    <row r="40" spans="1:9" x14ac:dyDescent="0.25">
      <c r="A40" s="77"/>
      <c r="B40" s="77"/>
      <c r="C40" s="22"/>
      <c r="D40" s="22"/>
      <c r="E40" s="22"/>
      <c r="F40" s="22"/>
      <c r="G40" s="22">
        <f>IF(LEN(Header!L$4 * D40) &gt; 0, Header!L$4 * D40, "")</f>
        <v>0</v>
      </c>
      <c r="H40" s="22">
        <f>Header!M$4 * E40</f>
        <v>0</v>
      </c>
      <c r="I40" s="22">
        <f>Header!N$4 * F40</f>
        <v>0</v>
      </c>
    </row>
    <row r="41" spans="1:9" x14ac:dyDescent="0.25">
      <c r="A41" s="77"/>
      <c r="B41" s="77"/>
      <c r="C41" s="22"/>
      <c r="D41" s="22"/>
      <c r="E41" s="22"/>
      <c r="F41" s="22"/>
      <c r="G41" s="22">
        <f>IF(LEN(Header!L$4 * D41) &gt; 0, Header!L$4 * D41, "")</f>
        <v>0</v>
      </c>
      <c r="H41" s="22">
        <f>Header!M$4 * E41</f>
        <v>0</v>
      </c>
      <c r="I41" s="22">
        <f>Header!N$4 * F41</f>
        <v>0</v>
      </c>
    </row>
    <row r="42" spans="1:9" x14ac:dyDescent="0.25">
      <c r="A42" s="77"/>
      <c r="B42" s="77"/>
      <c r="C42" s="22"/>
      <c r="D42" s="22"/>
      <c r="E42" s="22"/>
      <c r="F42" s="22"/>
      <c r="G42" s="22">
        <f>IF(LEN(Header!L$4 * D42) &gt; 0, Header!L$4 * D42, "")</f>
        <v>0</v>
      </c>
      <c r="H42" s="22">
        <f>Header!M$4 * E42</f>
        <v>0</v>
      </c>
      <c r="I42" s="22">
        <f>Header!N$4 * F42</f>
        <v>0</v>
      </c>
    </row>
    <row r="43" spans="1:9" x14ac:dyDescent="0.25">
      <c r="A43" s="77"/>
      <c r="B43" s="77"/>
      <c r="C43" s="22"/>
      <c r="D43" s="22"/>
      <c r="E43" s="22"/>
      <c r="F43" s="22"/>
      <c r="G43" s="22">
        <f>IF(LEN(Header!L$4 * D43) &gt; 0, Header!L$4 * D43, "")</f>
        <v>0</v>
      </c>
      <c r="H43" s="22">
        <f>Header!M$4 * E43</f>
        <v>0</v>
      </c>
      <c r="I43" s="22">
        <f>Header!N$4 * F43</f>
        <v>0</v>
      </c>
    </row>
    <row r="44" spans="1:9" x14ac:dyDescent="0.25">
      <c r="A44" s="77"/>
      <c r="B44" s="77"/>
      <c r="C44" s="22"/>
      <c r="D44" s="22"/>
      <c r="E44" s="22"/>
      <c r="F44" s="22"/>
      <c r="G44" s="22">
        <f>IF(LEN(Header!L$4 * D44) &gt; 0, Header!L$4 * D44, "")</f>
        <v>0</v>
      </c>
      <c r="H44" s="22">
        <f>Header!M$4 * E44</f>
        <v>0</v>
      </c>
      <c r="I44" s="22">
        <f>Header!N$4 * F44</f>
        <v>0</v>
      </c>
    </row>
    <row r="45" spans="1:9" x14ac:dyDescent="0.25">
      <c r="A45" s="77"/>
      <c r="B45" s="77"/>
      <c r="C45" s="22"/>
      <c r="D45" s="22"/>
      <c r="E45" s="22"/>
      <c r="F45" s="22"/>
      <c r="G45" s="22">
        <f>IF(LEN(Header!L$4 * D45) &gt; 0, Header!L$4 * D45, "")</f>
        <v>0</v>
      </c>
      <c r="H45" s="22">
        <f>Header!M$4 * E45</f>
        <v>0</v>
      </c>
      <c r="I45" s="22">
        <f>Header!N$4 * F45</f>
        <v>0</v>
      </c>
    </row>
    <row r="46" spans="1:9" x14ac:dyDescent="0.25">
      <c r="A46" s="77"/>
      <c r="B46" s="77"/>
      <c r="C46" s="22"/>
      <c r="D46" s="22"/>
      <c r="E46" s="22"/>
      <c r="F46" s="22"/>
      <c r="G46" s="22">
        <f>IF(LEN(Header!L$4 * D46) &gt; 0, Header!L$4 * D46, "")</f>
        <v>0</v>
      </c>
      <c r="H46" s="22">
        <f>Header!M$4 * E46</f>
        <v>0</v>
      </c>
      <c r="I46" s="22">
        <f>Header!N$4 * F46</f>
        <v>0</v>
      </c>
    </row>
    <row r="47" spans="1:9" x14ac:dyDescent="0.25">
      <c r="A47" s="77"/>
      <c r="B47" s="77"/>
      <c r="C47" s="22"/>
      <c r="D47" s="22"/>
      <c r="E47" s="22"/>
      <c r="F47" s="22"/>
      <c r="G47" s="22">
        <f>IF(LEN(Header!L$4 * D47) &gt; 0, Header!L$4 * D47, "")</f>
        <v>0</v>
      </c>
      <c r="H47" s="22">
        <f>Header!M$4 * E47</f>
        <v>0</v>
      </c>
      <c r="I47" s="22">
        <f>Header!N$4 * F47</f>
        <v>0</v>
      </c>
    </row>
    <row r="48" spans="1:9" x14ac:dyDescent="0.25">
      <c r="A48" s="77"/>
      <c r="B48" s="77"/>
      <c r="C48" s="22"/>
      <c r="D48" s="22"/>
      <c r="E48" s="22"/>
      <c r="F48" s="22"/>
      <c r="G48" s="22">
        <f>IF(LEN(Header!L$4 * D48) &gt; 0, Header!L$4 * D48, "")</f>
        <v>0</v>
      </c>
      <c r="H48" s="22">
        <f>Header!M$4 * E48</f>
        <v>0</v>
      </c>
      <c r="I48" s="22">
        <f>Header!N$4 * F48</f>
        <v>0</v>
      </c>
    </row>
    <row r="49" spans="1:9" x14ac:dyDescent="0.25">
      <c r="A49" s="77"/>
      <c r="B49" s="77"/>
      <c r="C49" s="22"/>
      <c r="D49" s="22"/>
      <c r="E49" s="22"/>
      <c r="F49" s="22"/>
      <c r="G49" s="22">
        <f>IF(LEN(Header!L$4 * D49) &gt; 0, Header!L$4 * D49, "")</f>
        <v>0</v>
      </c>
      <c r="H49" s="22">
        <f>Header!M$4 * E49</f>
        <v>0</v>
      </c>
      <c r="I49" s="22">
        <f>Header!N$4 * F49</f>
        <v>0</v>
      </c>
    </row>
    <row r="50" spans="1:9" x14ac:dyDescent="0.25">
      <c r="A50" s="77"/>
      <c r="B50" s="77"/>
      <c r="C50" s="22"/>
      <c r="D50" s="22"/>
      <c r="E50" s="22"/>
      <c r="F50" s="22"/>
      <c r="G50" s="22">
        <f>IF(LEN(Header!L$4 * D50) &gt; 0, Header!L$4 * D50, "")</f>
        <v>0</v>
      </c>
      <c r="H50" s="22">
        <f>Header!M$4 * E50</f>
        <v>0</v>
      </c>
      <c r="I50" s="22">
        <f>Header!N$4 * F50</f>
        <v>0</v>
      </c>
    </row>
    <row r="51" spans="1:9" x14ac:dyDescent="0.25">
      <c r="A51" s="77"/>
      <c r="B51" s="77"/>
      <c r="C51" s="22"/>
      <c r="D51" s="22"/>
      <c r="E51" s="22"/>
      <c r="F51" s="22"/>
      <c r="G51" s="22">
        <f>IF(LEN(Header!L$4 * D51) &gt; 0, Header!L$4 * D51, "")</f>
        <v>0</v>
      </c>
      <c r="H51" s="22">
        <f>Header!M$4 * E51</f>
        <v>0</v>
      </c>
      <c r="I51" s="22">
        <f>Header!N$4 * F51</f>
        <v>0</v>
      </c>
    </row>
    <row r="52" spans="1:9" x14ac:dyDescent="0.25">
      <c r="A52" s="77"/>
      <c r="B52" s="77"/>
      <c r="C52" s="22"/>
      <c r="D52" s="22"/>
      <c r="E52" s="22"/>
      <c r="F52" s="22"/>
      <c r="G52" s="22">
        <f>IF(LEN(Header!L$4 * D52) &gt; 0, Header!L$4 * D52, "")</f>
        <v>0</v>
      </c>
      <c r="H52" s="22">
        <f>Header!M$4 * E52</f>
        <v>0</v>
      </c>
      <c r="I52" s="22">
        <f>Header!N$4 * F52</f>
        <v>0</v>
      </c>
    </row>
    <row r="53" spans="1:9" x14ac:dyDescent="0.25">
      <c r="A53" s="77"/>
      <c r="B53" s="77"/>
      <c r="C53" s="22"/>
      <c r="D53" s="22"/>
      <c r="E53" s="22"/>
      <c r="F53" s="22"/>
      <c r="G53" s="22">
        <f>IF(LEN(Header!L$4 * D53) &gt; 0, Header!L$4 * D53, "")</f>
        <v>0</v>
      </c>
      <c r="H53" s="22">
        <f>Header!M$4 * E53</f>
        <v>0</v>
      </c>
      <c r="I53" s="22">
        <f>Header!N$4 * F53</f>
        <v>0</v>
      </c>
    </row>
    <row r="54" spans="1:9" x14ac:dyDescent="0.25">
      <c r="A54" s="77"/>
      <c r="B54" s="77"/>
      <c r="C54" s="22"/>
      <c r="D54" s="22"/>
      <c r="E54" s="22"/>
      <c r="F54" s="22"/>
      <c r="G54" s="22">
        <f>IF(LEN(Header!L$4 * D54) &gt; 0, Header!L$4 * D54, "")</f>
        <v>0</v>
      </c>
      <c r="H54" s="22">
        <f>Header!M$4 * E54</f>
        <v>0</v>
      </c>
      <c r="I54" s="22">
        <f>Header!N$4 * F54</f>
        <v>0</v>
      </c>
    </row>
    <row r="55" spans="1:9" x14ac:dyDescent="0.25">
      <c r="A55" s="77"/>
      <c r="B55" s="77"/>
      <c r="C55" s="22"/>
      <c r="D55" s="22"/>
      <c r="E55" s="22"/>
      <c r="F55" s="22"/>
      <c r="G55" s="22">
        <f>IF(LEN(Header!L$4 * D55) &gt; 0, Header!L$4 * D55, "")</f>
        <v>0</v>
      </c>
      <c r="H55" s="22">
        <f>Header!M$4 * E55</f>
        <v>0</v>
      </c>
      <c r="I55" s="22">
        <f>Header!N$4 * F55</f>
        <v>0</v>
      </c>
    </row>
    <row r="56" spans="1:9" x14ac:dyDescent="0.25">
      <c r="A56" s="77"/>
      <c r="B56" s="77"/>
      <c r="C56" s="22"/>
      <c r="D56" s="22"/>
      <c r="E56" s="22"/>
      <c r="F56" s="22"/>
      <c r="G56" s="22">
        <f>IF(LEN(Header!L$4 * D56) &gt; 0, Header!L$4 * D56, "")</f>
        <v>0</v>
      </c>
      <c r="H56" s="22">
        <f>Header!M$4 * E56</f>
        <v>0</v>
      </c>
      <c r="I56" s="22">
        <f>Header!N$4 * F56</f>
        <v>0</v>
      </c>
    </row>
    <row r="57" spans="1:9" x14ac:dyDescent="0.25">
      <c r="A57" s="77"/>
      <c r="B57" s="77"/>
      <c r="C57" s="22"/>
      <c r="D57" s="22"/>
      <c r="E57" s="22"/>
      <c r="F57" s="22"/>
      <c r="G57" s="22">
        <f>IF(LEN(Header!L$4 * D57) &gt; 0, Header!L$4 * D57, "")</f>
        <v>0</v>
      </c>
      <c r="H57" s="22">
        <f>Header!M$4 * E57</f>
        <v>0</v>
      </c>
      <c r="I57" s="22">
        <f>Header!N$4 * F57</f>
        <v>0</v>
      </c>
    </row>
    <row r="58" spans="1:9" x14ac:dyDescent="0.25">
      <c r="A58" s="77"/>
      <c r="B58" s="77"/>
      <c r="C58" s="22"/>
      <c r="D58" s="22"/>
      <c r="E58" s="22"/>
      <c r="F58" s="22"/>
      <c r="G58" s="22">
        <f>IF(LEN(Header!L$4 * D58) &gt; 0, Header!L$4 * D58, "")</f>
        <v>0</v>
      </c>
      <c r="H58" s="22">
        <f>Header!M$4 * E58</f>
        <v>0</v>
      </c>
      <c r="I58" s="22">
        <f>Header!N$4 * F58</f>
        <v>0</v>
      </c>
    </row>
    <row r="59" spans="1:9" x14ac:dyDescent="0.25">
      <c r="A59" s="77"/>
      <c r="B59" s="77"/>
      <c r="C59" s="22"/>
      <c r="D59" s="22"/>
      <c r="E59" s="22"/>
      <c r="F59" s="22"/>
      <c r="G59" s="22">
        <f>IF(LEN(Header!L$4 * D59) &gt; 0, Header!L$4 * D59, "")</f>
        <v>0</v>
      </c>
      <c r="H59" s="22">
        <f>Header!M$4 * E59</f>
        <v>0</v>
      </c>
      <c r="I59" s="22">
        <f>Header!N$4 * F59</f>
        <v>0</v>
      </c>
    </row>
    <row r="60" spans="1:9" x14ac:dyDescent="0.25">
      <c r="A60" s="77"/>
      <c r="B60" s="77"/>
      <c r="C60" s="22"/>
      <c r="D60" s="22"/>
      <c r="E60" s="22"/>
      <c r="F60" s="22"/>
      <c r="G60" s="22">
        <f>IF(LEN(Header!L$4 * D60) &gt; 0, Header!L$4 * D60, "")</f>
        <v>0</v>
      </c>
      <c r="H60" s="22">
        <f>Header!M$4 * E60</f>
        <v>0</v>
      </c>
      <c r="I60" s="22">
        <f>Header!N$4 * F60</f>
        <v>0</v>
      </c>
    </row>
    <row r="61" spans="1:9" x14ac:dyDescent="0.25">
      <c r="A61" s="77"/>
      <c r="B61" s="77"/>
      <c r="C61" s="22"/>
      <c r="D61" s="22"/>
      <c r="E61" s="22"/>
      <c r="F61" s="22"/>
      <c r="G61" s="22">
        <f>IF(LEN(Header!L$4 * D61) &gt; 0, Header!L$4 * D61, "")</f>
        <v>0</v>
      </c>
      <c r="H61" s="22">
        <f>Header!M$4 * E61</f>
        <v>0</v>
      </c>
      <c r="I61" s="22">
        <f>Header!N$4 * F61</f>
        <v>0</v>
      </c>
    </row>
    <row r="62" spans="1:9" x14ac:dyDescent="0.25">
      <c r="A62" s="77"/>
      <c r="B62" s="77"/>
      <c r="C62" s="22"/>
      <c r="D62" s="22"/>
      <c r="E62" s="22"/>
      <c r="F62" s="22"/>
      <c r="G62" s="22">
        <f>IF(LEN(Header!L$4 * D62) &gt; 0, Header!L$4 * D62, "")</f>
        <v>0</v>
      </c>
      <c r="H62" s="22">
        <f>Header!M$4 * E62</f>
        <v>0</v>
      </c>
      <c r="I62" s="22">
        <f>Header!N$4 * F62</f>
        <v>0</v>
      </c>
    </row>
    <row r="63" spans="1:9" x14ac:dyDescent="0.25">
      <c r="A63" s="77"/>
      <c r="B63" s="77"/>
      <c r="C63" s="22"/>
      <c r="D63" s="22"/>
      <c r="E63" s="22"/>
      <c r="F63" s="22"/>
      <c r="G63" s="22">
        <f>IF(LEN(Header!L$4 * D63) &gt; 0, Header!L$4 * D63, "")</f>
        <v>0</v>
      </c>
      <c r="H63" s="22">
        <f>Header!M$4 * E63</f>
        <v>0</v>
      </c>
      <c r="I63" s="22">
        <f>Header!N$4 * F63</f>
        <v>0</v>
      </c>
    </row>
    <row r="64" spans="1:9" x14ac:dyDescent="0.25">
      <c r="A64" s="77"/>
      <c r="B64" s="77"/>
      <c r="C64" s="22"/>
      <c r="D64" s="22"/>
      <c r="E64" s="22"/>
      <c r="F64" s="22"/>
      <c r="G64" s="22">
        <f>IF(LEN(Header!L$4 * D64) &gt; 0, Header!L$4 * D64, "")</f>
        <v>0</v>
      </c>
      <c r="H64" s="22">
        <f>Header!M$4 * E64</f>
        <v>0</v>
      </c>
      <c r="I64" s="22">
        <f>Header!N$4 * F64</f>
        <v>0</v>
      </c>
    </row>
    <row r="65" spans="1:9" x14ac:dyDescent="0.25">
      <c r="A65" s="77"/>
      <c r="B65" s="77"/>
      <c r="C65" s="22"/>
      <c r="D65" s="22"/>
      <c r="E65" s="22"/>
      <c r="F65" s="22"/>
      <c r="G65" s="22">
        <f>IF(LEN(Header!L$4 * D65) &gt; 0, Header!L$4 * D65, "")</f>
        <v>0</v>
      </c>
      <c r="H65" s="22">
        <f>Header!M$4 * E65</f>
        <v>0</v>
      </c>
      <c r="I65" s="22">
        <f>Header!N$4 * F65</f>
        <v>0</v>
      </c>
    </row>
    <row r="66" spans="1:9" x14ac:dyDescent="0.25">
      <c r="A66" s="77"/>
      <c r="B66" s="77"/>
      <c r="C66" s="22"/>
      <c r="D66" s="22"/>
      <c r="E66" s="22"/>
      <c r="F66" s="22"/>
      <c r="G66" s="22">
        <f>IF(LEN(Header!L$4 * D66) &gt; 0, Header!L$4 * D66, "")</f>
        <v>0</v>
      </c>
      <c r="H66" s="22">
        <f>Header!M$4 * E66</f>
        <v>0</v>
      </c>
      <c r="I66" s="22">
        <f>Header!N$4 * F66</f>
        <v>0</v>
      </c>
    </row>
    <row r="67" spans="1:9" x14ac:dyDescent="0.25">
      <c r="A67" s="77"/>
      <c r="B67" s="77"/>
      <c r="C67" s="22"/>
      <c r="D67" s="22"/>
      <c r="E67" s="22"/>
      <c r="F67" s="22"/>
      <c r="G67" s="22">
        <f>IF(LEN(Header!L$4 * D67) &gt; 0, Header!L$4 * D67, "")</f>
        <v>0</v>
      </c>
      <c r="H67" s="22">
        <f>Header!M$4 * E67</f>
        <v>0</v>
      </c>
      <c r="I67" s="22">
        <f>Header!N$4 * F67</f>
        <v>0</v>
      </c>
    </row>
    <row r="68" spans="1:9" x14ac:dyDescent="0.25">
      <c r="A68" s="77"/>
      <c r="B68" s="77"/>
      <c r="C68" s="22"/>
      <c r="D68" s="22"/>
      <c r="E68" s="22"/>
      <c r="F68" s="22"/>
      <c r="G68" s="22">
        <f>IF(LEN(Header!L$4 * D68) &gt; 0, Header!L$4 * D68, "")</f>
        <v>0</v>
      </c>
      <c r="H68" s="22">
        <f>Header!M$4 * E68</f>
        <v>0</v>
      </c>
      <c r="I68" s="22">
        <f>Header!N$4 * F68</f>
        <v>0</v>
      </c>
    </row>
    <row r="69" spans="1:9" x14ac:dyDescent="0.25">
      <c r="A69" s="77"/>
      <c r="B69" s="77"/>
      <c r="C69" s="22"/>
      <c r="D69" s="22"/>
      <c r="E69" s="22"/>
      <c r="F69" s="22"/>
      <c r="G69" s="22">
        <f>IF(LEN(Header!L$4 * D69) &gt; 0, Header!L$4 * D69, "")</f>
        <v>0</v>
      </c>
      <c r="H69" s="22">
        <f>Header!M$4 * E69</f>
        <v>0</v>
      </c>
      <c r="I69" s="22">
        <f>Header!N$4 * F69</f>
        <v>0</v>
      </c>
    </row>
    <row r="70" spans="1:9" x14ac:dyDescent="0.25">
      <c r="A70" s="77"/>
      <c r="B70" s="77"/>
      <c r="C70" s="22"/>
      <c r="D70" s="22"/>
      <c r="E70" s="22"/>
      <c r="F70" s="22"/>
      <c r="G70" s="22">
        <f>IF(LEN(Header!L$4 * D70) &gt; 0, Header!L$4 * D70, "")</f>
        <v>0</v>
      </c>
      <c r="H70" s="22">
        <f>Header!M$4 * E70</f>
        <v>0</v>
      </c>
      <c r="I70" s="22">
        <f>Header!N$4 * F70</f>
        <v>0</v>
      </c>
    </row>
    <row r="71" spans="1:9" x14ac:dyDescent="0.25">
      <c r="A71" s="77"/>
      <c r="B71" s="77"/>
      <c r="C71" s="22"/>
      <c r="D71" s="22"/>
      <c r="E71" s="22"/>
      <c r="F71" s="22"/>
      <c r="G71" s="22">
        <f>IF(LEN(Header!L$4 * D71) &gt; 0, Header!L$4 * D71, "")</f>
        <v>0</v>
      </c>
      <c r="H71" s="22">
        <f>Header!M$4 * E71</f>
        <v>0</v>
      </c>
      <c r="I71" s="22">
        <f>Header!N$4 * F71</f>
        <v>0</v>
      </c>
    </row>
    <row r="72" spans="1:9" x14ac:dyDescent="0.25">
      <c r="A72" s="77"/>
      <c r="B72" s="77"/>
      <c r="C72" s="22"/>
      <c r="D72" s="22"/>
      <c r="E72" s="22"/>
      <c r="F72" s="22"/>
      <c r="G72" s="22">
        <f>IF(LEN(Header!L$4 * D72) &gt; 0, Header!L$4 * D72, "")</f>
        <v>0</v>
      </c>
      <c r="H72" s="22">
        <f>Header!M$4 * E72</f>
        <v>0</v>
      </c>
      <c r="I72" s="22">
        <f>Header!N$4 * F72</f>
        <v>0</v>
      </c>
    </row>
    <row r="73" spans="1:9" x14ac:dyDescent="0.25">
      <c r="A73" s="77"/>
      <c r="B73" s="77"/>
      <c r="C73" s="22"/>
      <c r="D73" s="22"/>
      <c r="E73" s="22"/>
      <c r="F73" s="22"/>
      <c r="G73" s="22">
        <f>IF(LEN(Header!L$4 * D73) &gt; 0, Header!L$4 * D73, "")</f>
        <v>0</v>
      </c>
      <c r="H73" s="22">
        <f>Header!M$4 * E73</f>
        <v>0</v>
      </c>
      <c r="I73" s="22">
        <f>Header!N$4 * F73</f>
        <v>0</v>
      </c>
    </row>
    <row r="74" spans="1:9" x14ac:dyDescent="0.25">
      <c r="A74" s="77"/>
      <c r="B74" s="77"/>
      <c r="C74" s="22"/>
      <c r="D74" s="22"/>
      <c r="E74" s="22"/>
      <c r="F74" s="22"/>
      <c r="G74" s="22">
        <f>IF(LEN(Header!L$4 * D74) &gt; 0, Header!L$4 * D74, "")</f>
        <v>0</v>
      </c>
      <c r="H74" s="22">
        <f>Header!M$4 * E74</f>
        <v>0</v>
      </c>
      <c r="I74" s="22">
        <f>Header!N$4 * F74</f>
        <v>0</v>
      </c>
    </row>
    <row r="75" spans="1:9" x14ac:dyDescent="0.25">
      <c r="A75" s="77"/>
      <c r="B75" s="77"/>
      <c r="C75" s="22"/>
      <c r="D75" s="22"/>
      <c r="E75" s="22"/>
      <c r="F75" s="22"/>
      <c r="G75" s="22">
        <f>IF(LEN(Header!L$4 * D75) &gt; 0, Header!L$4 * D75, "")</f>
        <v>0</v>
      </c>
      <c r="H75" s="22">
        <f>Header!M$4 * E75</f>
        <v>0</v>
      </c>
      <c r="I75" s="22">
        <f>Header!N$4 * F75</f>
        <v>0</v>
      </c>
    </row>
    <row r="76" spans="1:9" x14ac:dyDescent="0.25">
      <c r="A76" s="77"/>
      <c r="B76" s="77"/>
      <c r="C76" s="22"/>
      <c r="D76" s="22"/>
      <c r="E76" s="22"/>
      <c r="F76" s="22"/>
      <c r="G76" s="22">
        <f>IF(LEN(Header!L$4 * D76) &gt; 0, Header!L$4 * D76, "")</f>
        <v>0</v>
      </c>
      <c r="H76" s="22">
        <f>Header!M$4 * E76</f>
        <v>0</v>
      </c>
      <c r="I76" s="22">
        <f>Header!N$4 * F76</f>
        <v>0</v>
      </c>
    </row>
    <row r="77" spans="1:9" x14ac:dyDescent="0.25">
      <c r="A77" s="77"/>
      <c r="B77" s="77"/>
      <c r="C77" s="22"/>
      <c r="D77" s="22"/>
      <c r="E77" s="22"/>
      <c r="F77" s="22"/>
      <c r="G77" s="22">
        <f>IF(LEN(Header!L$4 * D77) &gt; 0, Header!L$4 * D77, "")</f>
        <v>0</v>
      </c>
      <c r="H77" s="22">
        <f>Header!M$4 * E77</f>
        <v>0</v>
      </c>
      <c r="I77" s="22">
        <f>Header!N$4 * F77</f>
        <v>0</v>
      </c>
    </row>
    <row r="78" spans="1:9" x14ac:dyDescent="0.25">
      <c r="A78" s="77"/>
      <c r="B78" s="77"/>
      <c r="C78" s="22"/>
      <c r="D78" s="22"/>
      <c r="E78" s="22"/>
      <c r="F78" s="22"/>
      <c r="G78" s="22">
        <f>IF(LEN(Header!L$4 * D78) &gt; 0, Header!L$4 * D78, "")</f>
        <v>0</v>
      </c>
      <c r="H78" s="22">
        <f>Header!M$4 * E78</f>
        <v>0</v>
      </c>
      <c r="I78" s="22">
        <f>Header!N$4 * F78</f>
        <v>0</v>
      </c>
    </row>
    <row r="79" spans="1:9" x14ac:dyDescent="0.25">
      <c r="A79" s="77"/>
      <c r="B79" s="77"/>
      <c r="C79" s="22"/>
      <c r="D79" s="22"/>
      <c r="E79" s="22"/>
      <c r="F79" s="22"/>
      <c r="G79" s="22">
        <f>IF(LEN(Header!L$4 * D79) &gt; 0, Header!L$4 * D79, "")</f>
        <v>0</v>
      </c>
      <c r="H79" s="22">
        <f>Header!M$4 * E79</f>
        <v>0</v>
      </c>
      <c r="I79" s="22">
        <f>Header!N$4 * F79</f>
        <v>0</v>
      </c>
    </row>
    <row r="80" spans="1:9" x14ac:dyDescent="0.25">
      <c r="A80" s="77"/>
      <c r="B80" s="77"/>
      <c r="C80" s="22"/>
      <c r="D80" s="22"/>
      <c r="E80" s="22"/>
      <c r="F80" s="22"/>
      <c r="G80" s="22">
        <f>IF(LEN(Header!L$4 * D80) &gt; 0, Header!L$4 * D80, "")</f>
        <v>0</v>
      </c>
      <c r="H80" s="22">
        <f>Header!M$4 * E80</f>
        <v>0</v>
      </c>
      <c r="I80" s="22">
        <f>Header!N$4 * F80</f>
        <v>0</v>
      </c>
    </row>
    <row r="81" spans="1:9" x14ac:dyDescent="0.25">
      <c r="A81" s="77"/>
      <c r="B81" s="77"/>
      <c r="C81" s="22"/>
      <c r="D81" s="22"/>
      <c r="E81" s="22"/>
      <c r="F81" s="22"/>
      <c r="G81" s="22">
        <f>IF(LEN(Header!L$4 * D81) &gt; 0, Header!L$4 * D81, "")</f>
        <v>0</v>
      </c>
      <c r="H81" s="22">
        <f>Header!M$4 * E81</f>
        <v>0</v>
      </c>
      <c r="I81" s="22">
        <f>Header!N$4 * F81</f>
        <v>0</v>
      </c>
    </row>
    <row r="82" spans="1:9" x14ac:dyDescent="0.25">
      <c r="A82" s="77"/>
      <c r="B82" s="77"/>
      <c r="C82" s="22"/>
      <c r="D82" s="22"/>
      <c r="E82" s="22"/>
      <c r="F82" s="22"/>
      <c r="G82" s="22">
        <f>IF(LEN(Header!L$4 * D82) &gt; 0, Header!L$4 * D82, "")</f>
        <v>0</v>
      </c>
      <c r="H82" s="22">
        <f>Header!M$4 * E82</f>
        <v>0</v>
      </c>
      <c r="I82" s="22">
        <f>Header!N$4 * F82</f>
        <v>0</v>
      </c>
    </row>
    <row r="83" spans="1:9" x14ac:dyDescent="0.25">
      <c r="A83" s="77"/>
      <c r="B83" s="77"/>
      <c r="C83" s="22"/>
      <c r="D83" s="22"/>
      <c r="E83" s="22"/>
      <c r="F83" s="22"/>
      <c r="G83" s="22">
        <f>IF(LEN(Header!L$4 * D83) &gt; 0, Header!L$4 * D83, "")</f>
        <v>0</v>
      </c>
      <c r="H83" s="22">
        <f>Header!M$4 * E83</f>
        <v>0</v>
      </c>
      <c r="I83" s="22">
        <f>Header!N$4 * F83</f>
        <v>0</v>
      </c>
    </row>
    <row r="84" spans="1:9" x14ac:dyDescent="0.25">
      <c r="A84" s="77"/>
      <c r="B84" s="77"/>
      <c r="C84" s="22"/>
      <c r="D84" s="22"/>
      <c r="E84" s="22"/>
      <c r="F84" s="22"/>
      <c r="G84" s="22">
        <f>IF(LEN(Header!L$4 * D84) &gt; 0, Header!L$4 * D84, "")</f>
        <v>0</v>
      </c>
      <c r="H84" s="22">
        <f>Header!M$4 * E84</f>
        <v>0</v>
      </c>
      <c r="I84" s="22">
        <f>Header!N$4 * F84</f>
        <v>0</v>
      </c>
    </row>
    <row r="85" spans="1:9" x14ac:dyDescent="0.25">
      <c r="A85" s="77"/>
      <c r="B85" s="77"/>
      <c r="C85" s="22"/>
      <c r="D85" s="22"/>
      <c r="E85" s="22"/>
      <c r="F85" s="22"/>
      <c r="G85" s="22">
        <f>IF(LEN(Header!L$4 * D85) &gt; 0, Header!L$4 * D85, "")</f>
        <v>0</v>
      </c>
      <c r="H85" s="22">
        <f>Header!M$4 * E85</f>
        <v>0</v>
      </c>
      <c r="I85" s="22">
        <f>Header!N$4 * F85</f>
        <v>0</v>
      </c>
    </row>
    <row r="86" spans="1:9" x14ac:dyDescent="0.25">
      <c r="A86" s="77"/>
      <c r="B86" s="77"/>
      <c r="C86" s="22"/>
      <c r="D86" s="22"/>
      <c r="E86" s="22"/>
      <c r="F86" s="22"/>
      <c r="G86" s="22">
        <f>IF(LEN(Header!L$4 * D86) &gt; 0, Header!L$4 * D86, "")</f>
        <v>0</v>
      </c>
      <c r="H86" s="22">
        <f>Header!M$4 * E86</f>
        <v>0</v>
      </c>
      <c r="I86" s="22">
        <f>Header!N$4 * F86</f>
        <v>0</v>
      </c>
    </row>
    <row r="87" spans="1:9" x14ac:dyDescent="0.25">
      <c r="A87" s="77"/>
      <c r="B87" s="77"/>
      <c r="C87" s="22"/>
      <c r="D87" s="22"/>
      <c r="E87" s="22"/>
      <c r="F87" s="22"/>
      <c r="G87" s="22">
        <f>IF(LEN(Header!L$4 * D87) &gt; 0, Header!L$4 * D87, "")</f>
        <v>0</v>
      </c>
      <c r="H87" s="22">
        <f>Header!M$4 * E87</f>
        <v>0</v>
      </c>
      <c r="I87" s="22">
        <f>Header!N$4 * F87</f>
        <v>0</v>
      </c>
    </row>
    <row r="88" spans="1:9" x14ac:dyDescent="0.25">
      <c r="A88" s="77"/>
      <c r="B88" s="77"/>
      <c r="C88" s="22"/>
      <c r="D88" s="22"/>
      <c r="E88" s="22"/>
      <c r="F88" s="22"/>
      <c r="G88" s="22">
        <f>IF(LEN(Header!L$4 * D88) &gt; 0, Header!L$4 * D88, "")</f>
        <v>0</v>
      </c>
      <c r="H88" s="22">
        <f>Header!M$4 * E88</f>
        <v>0</v>
      </c>
      <c r="I88" s="22">
        <f>Header!N$4 * F88</f>
        <v>0</v>
      </c>
    </row>
    <row r="89" spans="1:9" x14ac:dyDescent="0.25">
      <c r="A89" s="77"/>
      <c r="B89" s="77"/>
      <c r="C89" s="22"/>
      <c r="D89" s="22"/>
      <c r="E89" s="22"/>
      <c r="F89" s="22"/>
      <c r="G89" s="22">
        <f>IF(LEN(Header!L$4 * D89) &gt; 0, Header!L$4 * D89, "")</f>
        <v>0</v>
      </c>
      <c r="H89" s="22">
        <f>Header!M$4 * E89</f>
        <v>0</v>
      </c>
      <c r="I89" s="22">
        <f>Header!N$4 * F89</f>
        <v>0</v>
      </c>
    </row>
    <row r="90" spans="1:9" x14ac:dyDescent="0.25">
      <c r="A90" s="77"/>
      <c r="B90" s="77"/>
      <c r="C90" s="22"/>
      <c r="D90" s="22"/>
      <c r="E90" s="22"/>
      <c r="F90" s="22"/>
      <c r="G90" s="22">
        <f>IF(LEN(Header!L$4 * D90) &gt; 0, Header!L$4 * D90, "")</f>
        <v>0</v>
      </c>
      <c r="H90" s="22">
        <f>Header!M$4 * E90</f>
        <v>0</v>
      </c>
      <c r="I90" s="22">
        <f>Header!N$4 * F90</f>
        <v>0</v>
      </c>
    </row>
    <row r="91" spans="1:9" x14ac:dyDescent="0.25">
      <c r="A91" s="77"/>
      <c r="B91" s="77"/>
      <c r="C91" s="22"/>
      <c r="D91" s="22"/>
      <c r="E91" s="22"/>
      <c r="F91" s="22"/>
      <c r="G91" s="22">
        <f>IF(LEN(Header!L$4 * D91) &gt; 0, Header!L$4 * D91, "")</f>
        <v>0</v>
      </c>
      <c r="H91" s="22">
        <f>Header!M$4 * E91</f>
        <v>0</v>
      </c>
      <c r="I91" s="22">
        <f>Header!N$4 * F91</f>
        <v>0</v>
      </c>
    </row>
    <row r="92" spans="1:9" x14ac:dyDescent="0.25">
      <c r="A92" s="77"/>
      <c r="B92" s="77"/>
      <c r="C92" s="22"/>
      <c r="D92" s="22"/>
      <c r="E92" s="22"/>
      <c r="F92" s="22"/>
      <c r="G92" s="22">
        <f>IF(LEN(Header!L$4 * D92) &gt; 0, Header!L$4 * D92, "")</f>
        <v>0</v>
      </c>
      <c r="H92" s="22">
        <f>Header!M$4 * E92</f>
        <v>0</v>
      </c>
      <c r="I92" s="22">
        <f>Header!N$4 * F92</f>
        <v>0</v>
      </c>
    </row>
    <row r="93" spans="1:9" x14ac:dyDescent="0.25">
      <c r="A93" s="77"/>
      <c r="B93" s="77"/>
      <c r="C93" s="22"/>
      <c r="D93" s="22"/>
      <c r="E93" s="22"/>
      <c r="F93" s="22"/>
      <c r="G93" s="22">
        <f>IF(LEN(Header!L$4 * D93) &gt; 0, Header!L$4 * D93, "")</f>
        <v>0</v>
      </c>
      <c r="H93" s="22">
        <f>Header!M$4 * E93</f>
        <v>0</v>
      </c>
      <c r="I93" s="22">
        <f>Header!N$4 * F93</f>
        <v>0</v>
      </c>
    </row>
    <row r="94" spans="1:9" x14ac:dyDescent="0.25">
      <c r="A94" s="77"/>
      <c r="B94" s="77"/>
      <c r="C94" s="22"/>
      <c r="D94" s="22"/>
      <c r="E94" s="22"/>
      <c r="F94" s="22"/>
      <c r="G94" s="22">
        <f>IF(LEN(Header!L$4 * D94) &gt; 0, Header!L$4 * D94, "")</f>
        <v>0</v>
      </c>
      <c r="H94" s="22">
        <f>Header!M$4 * E94</f>
        <v>0</v>
      </c>
      <c r="I94" s="22">
        <f>Header!N$4 * F94</f>
        <v>0</v>
      </c>
    </row>
    <row r="95" spans="1:9" x14ac:dyDescent="0.25">
      <c r="A95" s="77"/>
      <c r="B95" s="77"/>
      <c r="C95" s="22"/>
      <c r="D95" s="22"/>
      <c r="E95" s="22"/>
      <c r="F95" s="22"/>
      <c r="G95" s="22">
        <f>IF(LEN(Header!L$4 * D95) &gt; 0, Header!L$4 * D95, "")</f>
        <v>0</v>
      </c>
      <c r="H95" s="22">
        <f>Header!M$4 * E95</f>
        <v>0</v>
      </c>
      <c r="I95" s="22">
        <f>Header!N$4 * F95</f>
        <v>0</v>
      </c>
    </row>
    <row r="96" spans="1:9" x14ac:dyDescent="0.25">
      <c r="A96" s="77"/>
      <c r="B96" s="77"/>
      <c r="C96" s="22"/>
      <c r="D96" s="22"/>
      <c r="E96" s="22"/>
      <c r="F96" s="22"/>
      <c r="G96" s="22">
        <f>IF(LEN(Header!L$4 * D96) &gt; 0, Header!L$4 * D96, "")</f>
        <v>0</v>
      </c>
      <c r="H96" s="22">
        <f>Header!M$4 * E96</f>
        <v>0</v>
      </c>
      <c r="I96" s="22">
        <f>Header!N$4 * F96</f>
        <v>0</v>
      </c>
    </row>
    <row r="97" spans="1:9" x14ac:dyDescent="0.25">
      <c r="A97" s="77"/>
      <c r="B97" s="77"/>
      <c r="C97" s="22"/>
      <c r="D97" s="22"/>
      <c r="E97" s="22"/>
      <c r="F97" s="22"/>
      <c r="G97" s="22">
        <f>IF(LEN(Header!L$4 * D97) &gt; 0, Header!L$4 * D97, "")</f>
        <v>0</v>
      </c>
      <c r="H97" s="22">
        <f>Header!M$4 * E97</f>
        <v>0</v>
      </c>
      <c r="I97" s="22">
        <f>Header!N$4 * F97</f>
        <v>0</v>
      </c>
    </row>
    <row r="98" spans="1:9" x14ac:dyDescent="0.25">
      <c r="A98" s="77"/>
      <c r="B98" s="77"/>
      <c r="C98" s="22"/>
      <c r="D98" s="22"/>
      <c r="E98" s="22"/>
      <c r="F98" s="22"/>
      <c r="G98" s="22">
        <f>IF(LEN(Header!L$4 * D98) &gt; 0, Header!L$4 * D98, "")</f>
        <v>0</v>
      </c>
      <c r="H98" s="22">
        <f>Header!M$4 * E98</f>
        <v>0</v>
      </c>
      <c r="I98" s="22">
        <f>Header!N$4 * F98</f>
        <v>0</v>
      </c>
    </row>
    <row r="99" spans="1:9" x14ac:dyDescent="0.25">
      <c r="A99" s="77"/>
      <c r="B99" s="77"/>
      <c r="C99" s="22"/>
      <c r="D99" s="22"/>
      <c r="E99" s="22"/>
      <c r="F99" s="22"/>
      <c r="G99" s="22">
        <f>IF(LEN(Header!L$4 * D99) &gt; 0, Header!L$4 * D99, "")</f>
        <v>0</v>
      </c>
      <c r="H99" s="22">
        <f>Header!M$4 * E99</f>
        <v>0</v>
      </c>
      <c r="I99" s="22">
        <f>Header!N$4 * F99</f>
        <v>0</v>
      </c>
    </row>
    <row r="100" spans="1:9" x14ac:dyDescent="0.25">
      <c r="A100" s="77"/>
      <c r="B100" s="77"/>
      <c r="C100" s="22"/>
      <c r="D100" s="22"/>
      <c r="E100" s="22"/>
      <c r="F100" s="22"/>
      <c r="G100" s="22">
        <f>IF(LEN(Header!L$4 * D100) &gt; 0, Header!L$4 * D100, "")</f>
        <v>0</v>
      </c>
      <c r="H100" s="22">
        <f>Header!M$4 * E100</f>
        <v>0</v>
      </c>
      <c r="I100" s="22">
        <f>Header!N$4 * F100</f>
        <v>0</v>
      </c>
    </row>
    <row r="101" spans="1:9" ht="13" thickBot="1" x14ac:dyDescent="0.3">
      <c r="D101" s="74">
        <f t="shared" ref="D101:I101" si="0">SUM(D3:D100)</f>
        <v>2</v>
      </c>
      <c r="E101" s="75">
        <f t="shared" si="0"/>
        <v>5</v>
      </c>
      <c r="F101" s="75">
        <f t="shared" si="0"/>
        <v>3</v>
      </c>
      <c r="G101" s="75">
        <f t="shared" si="0"/>
        <v>6</v>
      </c>
      <c r="H101" s="75">
        <f t="shared" si="0"/>
        <v>20</v>
      </c>
      <c r="I101" s="76">
        <f t="shared" si="0"/>
        <v>15</v>
      </c>
    </row>
    <row r="102" spans="1:9" ht="13.5" thickBot="1" x14ac:dyDescent="0.35">
      <c r="A102" s="49" t="s">
        <v>54</v>
      </c>
      <c r="B102" s="71"/>
      <c r="F102" s="48">
        <f>SUM(D101:F101)</f>
        <v>10</v>
      </c>
      <c r="I102" s="47">
        <f>SUM(G101:I101)</f>
        <v>41</v>
      </c>
    </row>
    <row r="109" spans="1:9" ht="13" x14ac:dyDescent="0.3">
      <c r="A109" s="1"/>
      <c r="B109" s="1"/>
    </row>
    <row r="115" spans="1:2" ht="13" x14ac:dyDescent="0.3">
      <c r="A115" s="9"/>
      <c r="B115" s="9"/>
    </row>
  </sheetData>
  <mergeCells count="2">
    <mergeCell ref="D1:F1"/>
    <mergeCell ref="G1:I1"/>
  </mergeCells>
  <phoneticPr fontId="1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workbookViewId="0"/>
  </sheetViews>
  <sheetFormatPr defaultRowHeight="12.5" x14ac:dyDescent="0.25"/>
  <cols>
    <col min="1" max="1" width="20.54296875" customWidth="1"/>
    <col min="2" max="2" width="25.26953125" customWidth="1"/>
    <col min="3" max="3" width="13.7265625" bestFit="1" customWidth="1"/>
    <col min="4" max="4" width="7.453125" bestFit="1" customWidth="1"/>
    <col min="5" max="5" width="8.453125" customWidth="1"/>
    <col min="6" max="6" width="5.1796875" bestFit="1" customWidth="1"/>
    <col min="7" max="7" width="7.453125" bestFit="1" customWidth="1"/>
    <col min="8" max="8" width="8.26953125" bestFit="1" customWidth="1"/>
    <col min="9" max="9" width="5.1796875" bestFit="1" customWidth="1"/>
    <col min="10" max="10" width="7.453125" bestFit="1" customWidth="1"/>
    <col min="11" max="11" width="8.453125" customWidth="1"/>
    <col min="12" max="12" width="5.1796875" bestFit="1" customWidth="1"/>
    <col min="13" max="13" width="8.453125" customWidth="1"/>
    <col min="14" max="14" width="9.26953125" customWidth="1"/>
    <col min="15" max="15" width="5.1796875" bestFit="1" customWidth="1"/>
  </cols>
  <sheetData>
    <row r="1" spans="1:15" ht="31.5" customHeight="1" x14ac:dyDescent="0.3">
      <c r="A1" s="22"/>
      <c r="B1" s="22"/>
      <c r="C1" s="68"/>
      <c r="D1" s="121" t="s">
        <v>83</v>
      </c>
      <c r="E1" s="121"/>
      <c r="F1" s="121"/>
      <c r="G1" s="122" t="s">
        <v>98</v>
      </c>
      <c r="H1" s="122"/>
      <c r="I1" s="122"/>
      <c r="J1" s="122" t="s">
        <v>96</v>
      </c>
      <c r="K1" s="122"/>
      <c r="L1" s="122"/>
      <c r="M1" s="122" t="s">
        <v>97</v>
      </c>
      <c r="N1" s="122"/>
      <c r="O1" s="122"/>
    </row>
    <row r="2" spans="1:15" ht="26" x14ac:dyDescent="0.3">
      <c r="A2" s="73" t="s">
        <v>79</v>
      </c>
      <c r="B2" s="73" t="s">
        <v>81</v>
      </c>
      <c r="C2" s="70" t="s">
        <v>0</v>
      </c>
      <c r="D2" s="70" t="s">
        <v>4</v>
      </c>
      <c r="E2" s="70" t="s">
        <v>2</v>
      </c>
      <c r="F2" s="70" t="s">
        <v>52</v>
      </c>
      <c r="G2" s="70" t="s">
        <v>4</v>
      </c>
      <c r="H2" s="70" t="s">
        <v>2</v>
      </c>
      <c r="I2" s="70" t="s">
        <v>52</v>
      </c>
      <c r="J2" s="70" t="s">
        <v>4</v>
      </c>
      <c r="K2" s="70" t="s">
        <v>2</v>
      </c>
      <c r="L2" s="70" t="s">
        <v>52</v>
      </c>
      <c r="M2" s="70" t="s">
        <v>4</v>
      </c>
      <c r="N2" s="70" t="s">
        <v>2</v>
      </c>
      <c r="O2" s="70" t="s">
        <v>52</v>
      </c>
    </row>
    <row r="3" spans="1:15" ht="13" x14ac:dyDescent="0.25">
      <c r="A3" s="22" t="s">
        <v>103</v>
      </c>
      <c r="B3" s="22"/>
      <c r="C3" s="22"/>
      <c r="D3" s="22"/>
      <c r="E3" s="22"/>
      <c r="F3" s="22"/>
      <c r="G3" s="22"/>
      <c r="H3" s="22"/>
      <c r="I3" s="22"/>
      <c r="J3" s="72"/>
      <c r="K3" s="72"/>
      <c r="L3" s="22"/>
      <c r="M3" s="22"/>
      <c r="N3" s="22"/>
      <c r="O3" s="22"/>
    </row>
    <row r="4" spans="1:15" x14ac:dyDescent="0.25">
      <c r="A4" s="22"/>
      <c r="B4" s="22" t="s">
        <v>104</v>
      </c>
      <c r="C4" s="22">
        <v>15</v>
      </c>
      <c r="D4" s="22">
        <v>2</v>
      </c>
      <c r="E4" s="22">
        <v>10</v>
      </c>
      <c r="F4" s="22">
        <v>3</v>
      </c>
      <c r="G4" s="22">
        <v>10</v>
      </c>
      <c r="H4" s="22">
        <v>20</v>
      </c>
      <c r="I4" s="22">
        <v>30</v>
      </c>
      <c r="J4" s="22">
        <v>10</v>
      </c>
      <c r="K4" s="22">
        <v>10</v>
      </c>
      <c r="L4" s="22">
        <v>15</v>
      </c>
      <c r="M4" s="22">
        <v>0</v>
      </c>
      <c r="N4" s="22">
        <v>10</v>
      </c>
      <c r="O4" s="22">
        <v>15</v>
      </c>
    </row>
    <row r="5" spans="1:15" x14ac:dyDescent="0.25">
      <c r="A5" s="22"/>
      <c r="B5" s="22"/>
      <c r="C5" s="22"/>
      <c r="D5" s="22"/>
      <c r="E5" s="22"/>
      <c r="F5" s="22"/>
      <c r="G5" s="22"/>
      <c r="H5" s="22"/>
      <c r="I5" s="22"/>
      <c r="J5" s="22"/>
      <c r="K5" s="22"/>
      <c r="L5" s="22"/>
      <c r="M5" s="22"/>
      <c r="N5" s="22"/>
      <c r="O5" s="22"/>
    </row>
    <row r="6" spans="1:15" x14ac:dyDescent="0.25">
      <c r="A6" s="22"/>
      <c r="B6" s="22"/>
      <c r="C6" s="22"/>
      <c r="D6" s="22"/>
      <c r="E6" s="22"/>
      <c r="F6" s="22"/>
      <c r="G6" s="22"/>
      <c r="H6" s="22"/>
      <c r="I6" s="22"/>
      <c r="J6" s="22"/>
      <c r="K6" s="22"/>
      <c r="L6" s="22"/>
      <c r="M6" s="22"/>
      <c r="N6" s="22"/>
      <c r="O6" s="22"/>
    </row>
    <row r="7" spans="1:15" x14ac:dyDescent="0.25">
      <c r="A7" s="22"/>
      <c r="B7" s="22"/>
      <c r="C7" s="22"/>
      <c r="D7" s="22"/>
      <c r="E7" s="22"/>
      <c r="F7" s="22"/>
      <c r="G7" s="22"/>
      <c r="H7" s="22"/>
      <c r="I7" s="22"/>
      <c r="J7" s="22"/>
      <c r="K7" s="22"/>
      <c r="L7" s="22"/>
      <c r="M7" s="22"/>
      <c r="N7" s="22"/>
      <c r="O7" s="22"/>
    </row>
    <row r="8" spans="1:15" x14ac:dyDescent="0.25">
      <c r="A8" s="22"/>
      <c r="B8" s="22"/>
      <c r="C8" s="22"/>
      <c r="D8" s="22"/>
      <c r="E8" s="22"/>
      <c r="F8" s="22"/>
      <c r="G8" s="22"/>
      <c r="H8" s="22"/>
      <c r="I8" s="22"/>
      <c r="J8" s="22"/>
      <c r="K8" s="22"/>
      <c r="L8" s="22"/>
      <c r="M8" s="22"/>
      <c r="N8" s="22"/>
      <c r="O8" s="22"/>
    </row>
    <row r="9" spans="1:15" x14ac:dyDescent="0.25">
      <c r="A9" s="22"/>
      <c r="B9" s="22"/>
      <c r="C9" s="22"/>
      <c r="D9" s="22"/>
      <c r="E9" s="22"/>
      <c r="F9" s="22"/>
      <c r="G9" s="22"/>
      <c r="H9" s="22"/>
      <c r="I9" s="22"/>
      <c r="J9" s="22"/>
      <c r="K9" s="22"/>
      <c r="L9" s="22"/>
      <c r="M9" s="22"/>
      <c r="N9" s="22"/>
      <c r="O9" s="22"/>
    </row>
    <row r="10" spans="1:15" x14ac:dyDescent="0.25">
      <c r="A10" s="22"/>
      <c r="B10" s="22"/>
      <c r="C10" s="22"/>
      <c r="D10" s="22"/>
      <c r="E10" s="22"/>
      <c r="F10" s="22"/>
      <c r="G10" s="22"/>
      <c r="H10" s="22"/>
      <c r="I10" s="22"/>
      <c r="J10" s="22"/>
      <c r="K10" s="22"/>
      <c r="L10" s="22"/>
      <c r="M10" s="22"/>
      <c r="N10" s="22"/>
      <c r="O10" s="22"/>
    </row>
    <row r="11" spans="1:15" x14ac:dyDescent="0.25">
      <c r="A11" s="22"/>
      <c r="B11" s="22"/>
      <c r="C11" s="22"/>
      <c r="D11" s="22"/>
      <c r="E11" s="22"/>
      <c r="F11" s="22"/>
      <c r="G11" s="22"/>
      <c r="H11" s="22"/>
      <c r="I11" s="22"/>
      <c r="J11" s="22"/>
      <c r="K11" s="22"/>
      <c r="L11" s="22"/>
      <c r="M11" s="22"/>
      <c r="N11" s="22"/>
      <c r="O11" s="22"/>
    </row>
    <row r="12" spans="1:15" x14ac:dyDescent="0.25">
      <c r="A12" s="22"/>
      <c r="B12" s="22"/>
      <c r="C12" s="22"/>
      <c r="D12" s="22"/>
      <c r="E12" s="22"/>
      <c r="F12" s="22"/>
      <c r="G12" s="22"/>
      <c r="H12" s="22"/>
      <c r="I12" s="22"/>
      <c r="J12" s="22"/>
      <c r="K12" s="22"/>
      <c r="L12" s="22"/>
      <c r="M12" s="22"/>
      <c r="N12" s="22"/>
      <c r="O12" s="22"/>
    </row>
    <row r="13" spans="1:15" x14ac:dyDescent="0.25">
      <c r="A13" s="22"/>
      <c r="B13" s="22"/>
      <c r="C13" s="22"/>
      <c r="D13" s="22"/>
      <c r="E13" s="22"/>
      <c r="F13" s="22"/>
      <c r="G13" s="22"/>
      <c r="H13" s="22"/>
      <c r="I13" s="22"/>
      <c r="J13" s="22"/>
      <c r="K13" s="22"/>
      <c r="L13" s="22"/>
      <c r="M13" s="22"/>
      <c r="N13" s="22"/>
      <c r="O13" s="22"/>
    </row>
    <row r="14" spans="1:15" x14ac:dyDescent="0.25">
      <c r="A14" s="22"/>
      <c r="B14" s="22"/>
      <c r="C14" s="22"/>
      <c r="D14" s="22"/>
      <c r="E14" s="22"/>
      <c r="F14" s="22"/>
      <c r="G14" s="22"/>
      <c r="H14" s="22"/>
      <c r="I14" s="22"/>
      <c r="J14" s="22"/>
      <c r="K14" s="22"/>
      <c r="L14" s="22"/>
      <c r="M14" s="22"/>
      <c r="N14" s="22"/>
      <c r="O14" s="22"/>
    </row>
    <row r="15" spans="1:15" x14ac:dyDescent="0.25">
      <c r="A15" s="22"/>
      <c r="B15" s="22"/>
      <c r="C15" s="22"/>
      <c r="D15" s="22"/>
      <c r="E15" s="22"/>
      <c r="F15" s="22"/>
      <c r="G15" s="22"/>
      <c r="H15" s="22"/>
      <c r="I15" s="22"/>
      <c r="J15" s="22"/>
      <c r="K15" s="22"/>
      <c r="L15" s="22"/>
      <c r="M15" s="22"/>
      <c r="N15" s="22"/>
      <c r="O15" s="22"/>
    </row>
    <row r="16" spans="1:15" x14ac:dyDescent="0.25">
      <c r="A16" s="22"/>
      <c r="B16" s="22"/>
      <c r="C16" s="22"/>
      <c r="D16" s="22"/>
      <c r="E16" s="22"/>
      <c r="F16" s="22"/>
      <c r="G16" s="22"/>
      <c r="H16" s="22"/>
      <c r="I16" s="22"/>
      <c r="J16" s="22"/>
      <c r="K16" s="22"/>
      <c r="L16" s="22"/>
      <c r="M16" s="22"/>
      <c r="N16" s="22"/>
      <c r="O16" s="22"/>
    </row>
    <row r="17" spans="1:15" x14ac:dyDescent="0.25">
      <c r="A17" s="22"/>
      <c r="B17" s="22"/>
      <c r="C17" s="22"/>
      <c r="D17" s="22"/>
      <c r="E17" s="22"/>
      <c r="F17" s="22"/>
      <c r="G17" s="22"/>
      <c r="H17" s="22"/>
      <c r="I17" s="22"/>
      <c r="J17" s="22"/>
      <c r="K17" s="22"/>
      <c r="L17" s="22"/>
      <c r="M17" s="22"/>
      <c r="N17" s="22"/>
      <c r="O17" s="22"/>
    </row>
    <row r="18" spans="1:15" x14ac:dyDescent="0.25">
      <c r="A18" s="22"/>
      <c r="B18" s="22"/>
      <c r="C18" s="22"/>
      <c r="D18" s="22"/>
      <c r="E18" s="22"/>
      <c r="F18" s="22"/>
      <c r="G18" s="22"/>
      <c r="H18" s="22"/>
      <c r="I18" s="22"/>
      <c r="J18" s="22"/>
      <c r="K18" s="22"/>
      <c r="L18" s="22"/>
      <c r="M18" s="22"/>
      <c r="N18" s="22"/>
      <c r="O18" s="22"/>
    </row>
    <row r="19" spans="1:15" x14ac:dyDescent="0.25">
      <c r="A19" s="22"/>
      <c r="B19" s="22"/>
      <c r="C19" s="22"/>
      <c r="D19" s="22"/>
      <c r="E19" s="22"/>
      <c r="F19" s="22"/>
      <c r="G19" s="22"/>
      <c r="H19" s="22"/>
      <c r="I19" s="22"/>
      <c r="J19" s="22"/>
      <c r="K19" s="22"/>
      <c r="L19" s="22"/>
      <c r="M19" s="22"/>
      <c r="N19" s="22"/>
      <c r="O19" s="22"/>
    </row>
    <row r="20" spans="1:15" x14ac:dyDescent="0.25">
      <c r="A20" s="22"/>
      <c r="B20" s="22"/>
      <c r="C20" s="22"/>
      <c r="D20" s="22"/>
      <c r="E20" s="22"/>
      <c r="F20" s="22"/>
      <c r="G20" s="22"/>
      <c r="H20" s="22"/>
      <c r="I20" s="22"/>
      <c r="J20" s="22"/>
      <c r="K20" s="22"/>
      <c r="L20" s="22"/>
      <c r="M20" s="22"/>
      <c r="N20" s="22"/>
      <c r="O20" s="22"/>
    </row>
    <row r="21" spans="1:15" x14ac:dyDescent="0.25">
      <c r="A21" s="22"/>
      <c r="B21" s="22"/>
      <c r="C21" s="22"/>
      <c r="D21" s="22"/>
      <c r="E21" s="22"/>
      <c r="F21" s="22"/>
      <c r="G21" s="22"/>
      <c r="H21" s="22"/>
      <c r="I21" s="22"/>
      <c r="J21" s="22"/>
      <c r="K21" s="22"/>
      <c r="L21" s="22"/>
      <c r="M21" s="22"/>
      <c r="N21" s="22"/>
      <c r="O21" s="22"/>
    </row>
    <row r="22" spans="1:15" x14ac:dyDescent="0.25">
      <c r="A22" s="22"/>
      <c r="B22" s="22"/>
      <c r="C22" s="22"/>
      <c r="D22" s="22"/>
      <c r="E22" s="22"/>
      <c r="F22" s="22"/>
      <c r="G22" s="22"/>
      <c r="H22" s="22"/>
      <c r="I22" s="22"/>
      <c r="J22" s="22"/>
      <c r="K22" s="22"/>
      <c r="L22" s="22"/>
      <c r="M22" s="22"/>
      <c r="N22" s="22"/>
      <c r="O22" s="22"/>
    </row>
    <row r="23" spans="1:15" x14ac:dyDescent="0.25">
      <c r="A23" s="22"/>
      <c r="B23" s="22"/>
      <c r="C23" s="22"/>
      <c r="D23" s="22"/>
      <c r="E23" s="22"/>
      <c r="F23" s="22"/>
      <c r="G23" s="22"/>
      <c r="H23" s="22"/>
      <c r="I23" s="22"/>
      <c r="J23" s="22"/>
      <c r="K23" s="22"/>
      <c r="L23" s="22"/>
      <c r="M23" s="22"/>
      <c r="N23" s="22"/>
      <c r="O23" s="22"/>
    </row>
    <row r="24" spans="1:15" x14ac:dyDescent="0.25">
      <c r="A24" s="22"/>
      <c r="B24" s="22"/>
      <c r="C24" s="22"/>
      <c r="D24" s="22"/>
      <c r="E24" s="22"/>
      <c r="F24" s="22"/>
      <c r="G24" s="22"/>
      <c r="H24" s="22"/>
      <c r="I24" s="22"/>
      <c r="J24" s="22"/>
      <c r="K24" s="22"/>
      <c r="L24" s="22"/>
      <c r="M24" s="22"/>
      <c r="N24" s="22"/>
      <c r="O24" s="22"/>
    </row>
    <row r="25" spans="1:15" x14ac:dyDescent="0.25">
      <c r="A25" s="22"/>
      <c r="B25" s="22"/>
      <c r="C25" s="22"/>
      <c r="D25" s="22"/>
      <c r="E25" s="22"/>
      <c r="F25" s="22"/>
      <c r="G25" s="22"/>
      <c r="H25" s="22"/>
      <c r="I25" s="22"/>
      <c r="J25" s="22"/>
      <c r="K25" s="22"/>
      <c r="L25" s="22"/>
      <c r="M25" s="22"/>
      <c r="N25" s="22"/>
      <c r="O25" s="22"/>
    </row>
    <row r="26" spans="1:15" x14ac:dyDescent="0.25">
      <c r="A26" s="22"/>
      <c r="B26" s="22"/>
      <c r="C26" s="22"/>
      <c r="D26" s="22"/>
      <c r="E26" s="22"/>
      <c r="F26" s="22"/>
      <c r="G26" s="22"/>
      <c r="H26" s="22"/>
      <c r="I26" s="22"/>
      <c r="J26" s="22"/>
      <c r="K26" s="22"/>
      <c r="L26" s="22"/>
      <c r="M26" s="22"/>
      <c r="N26" s="22"/>
      <c r="O26" s="22"/>
    </row>
    <row r="27" spans="1:15" x14ac:dyDescent="0.25">
      <c r="A27" s="22"/>
      <c r="B27" s="22"/>
      <c r="C27" s="22"/>
      <c r="D27" s="22"/>
      <c r="E27" s="22"/>
      <c r="F27" s="22"/>
      <c r="G27" s="22"/>
      <c r="H27" s="22"/>
      <c r="I27" s="22"/>
      <c r="J27" s="22"/>
      <c r="K27" s="22"/>
      <c r="L27" s="22"/>
      <c r="M27" s="22"/>
      <c r="N27" s="22"/>
      <c r="O27" s="22"/>
    </row>
    <row r="28" spans="1:15" x14ac:dyDescent="0.25">
      <c r="A28" s="22"/>
      <c r="B28" s="22"/>
      <c r="C28" s="22"/>
      <c r="D28" s="22"/>
      <c r="E28" s="22"/>
      <c r="F28" s="22"/>
      <c r="G28" s="22"/>
      <c r="H28" s="22"/>
      <c r="I28" s="22"/>
      <c r="J28" s="22"/>
      <c r="K28" s="22"/>
      <c r="L28" s="22"/>
      <c r="M28" s="22"/>
      <c r="N28" s="22"/>
      <c r="O28" s="22"/>
    </row>
    <row r="29" spans="1:15" x14ac:dyDescent="0.25">
      <c r="A29" s="22"/>
      <c r="B29" s="22"/>
      <c r="C29" s="22"/>
      <c r="D29" s="22"/>
      <c r="E29" s="22"/>
      <c r="F29" s="22"/>
      <c r="G29" s="22"/>
      <c r="H29" s="22"/>
      <c r="I29" s="22"/>
      <c r="J29" s="22"/>
      <c r="K29" s="22"/>
      <c r="L29" s="22"/>
      <c r="M29" s="22"/>
      <c r="N29" s="22"/>
      <c r="O29" s="22"/>
    </row>
    <row r="30" spans="1:15" x14ac:dyDescent="0.25">
      <c r="A30" s="22"/>
      <c r="B30" s="22"/>
      <c r="C30" s="22"/>
      <c r="D30" s="22"/>
      <c r="E30" s="22"/>
      <c r="F30" s="22"/>
      <c r="G30" s="22"/>
      <c r="H30" s="22"/>
      <c r="I30" s="22"/>
      <c r="J30" s="22"/>
      <c r="K30" s="22"/>
      <c r="L30" s="22"/>
      <c r="M30" s="22"/>
      <c r="N30" s="22"/>
      <c r="O30" s="22"/>
    </row>
    <row r="31" spans="1:15" x14ac:dyDescent="0.25">
      <c r="A31" s="22"/>
      <c r="B31" s="22"/>
      <c r="C31" s="22"/>
      <c r="D31" s="22"/>
      <c r="E31" s="22"/>
      <c r="F31" s="22"/>
      <c r="G31" s="22"/>
      <c r="H31" s="22"/>
      <c r="I31" s="22"/>
      <c r="J31" s="22"/>
      <c r="K31" s="22"/>
      <c r="L31" s="22"/>
      <c r="M31" s="22"/>
      <c r="N31" s="22"/>
      <c r="O31" s="22"/>
    </row>
    <row r="32" spans="1:15" x14ac:dyDescent="0.25">
      <c r="A32" s="22"/>
      <c r="B32" s="22"/>
      <c r="C32" s="22"/>
      <c r="D32" s="22"/>
      <c r="E32" s="22"/>
      <c r="F32" s="22"/>
      <c r="G32" s="22"/>
      <c r="H32" s="22"/>
      <c r="I32" s="22"/>
      <c r="J32" s="22"/>
      <c r="K32" s="22"/>
      <c r="L32" s="22"/>
      <c r="M32" s="22"/>
      <c r="N32" s="22"/>
      <c r="O32" s="22"/>
    </row>
    <row r="33" spans="1:15" x14ac:dyDescent="0.25">
      <c r="A33" s="22"/>
      <c r="B33" s="22"/>
      <c r="C33" s="22"/>
      <c r="D33" s="22"/>
      <c r="E33" s="22"/>
      <c r="F33" s="22"/>
      <c r="G33" s="22"/>
      <c r="H33" s="22"/>
      <c r="I33" s="22"/>
      <c r="J33" s="22"/>
      <c r="K33" s="22"/>
      <c r="L33" s="22"/>
      <c r="M33" s="22"/>
      <c r="N33" s="22"/>
      <c r="O33" s="22"/>
    </row>
    <row r="34" spans="1:15" x14ac:dyDescent="0.25">
      <c r="A34" s="22"/>
      <c r="B34" s="22"/>
      <c r="C34" s="22"/>
      <c r="D34" s="22"/>
      <c r="E34" s="22"/>
      <c r="F34" s="22"/>
      <c r="G34" s="22"/>
      <c r="H34" s="22"/>
      <c r="I34" s="22"/>
      <c r="J34" s="22"/>
      <c r="K34" s="22"/>
      <c r="L34" s="22"/>
      <c r="M34" s="22"/>
      <c r="N34" s="22"/>
      <c r="O34" s="22"/>
    </row>
    <row r="35" spans="1:15" x14ac:dyDescent="0.25">
      <c r="A35" s="22"/>
      <c r="B35" s="22"/>
      <c r="C35" s="22"/>
      <c r="D35" s="22"/>
      <c r="E35" s="22"/>
      <c r="F35" s="22"/>
      <c r="G35" s="22"/>
      <c r="H35" s="22"/>
      <c r="I35" s="22"/>
      <c r="J35" s="22"/>
      <c r="K35" s="22"/>
      <c r="L35" s="22"/>
      <c r="M35" s="22"/>
      <c r="N35" s="22"/>
      <c r="O35" s="22"/>
    </row>
    <row r="36" spans="1:15" x14ac:dyDescent="0.25">
      <c r="A36" s="22"/>
      <c r="B36" s="22"/>
      <c r="C36" s="22"/>
      <c r="D36" s="22"/>
      <c r="E36" s="22"/>
      <c r="F36" s="22"/>
      <c r="G36" s="22"/>
      <c r="H36" s="22"/>
      <c r="I36" s="22"/>
      <c r="J36" s="22"/>
      <c r="K36" s="22"/>
      <c r="L36" s="22"/>
      <c r="M36" s="22"/>
      <c r="N36" s="22"/>
      <c r="O36" s="22"/>
    </row>
    <row r="37" spans="1:15" x14ac:dyDescent="0.25">
      <c r="A37" s="22"/>
      <c r="B37" s="22"/>
      <c r="C37" s="22"/>
      <c r="D37" s="22"/>
      <c r="E37" s="22"/>
      <c r="F37" s="22"/>
      <c r="G37" s="22"/>
      <c r="H37" s="22"/>
      <c r="I37" s="22"/>
      <c r="J37" s="22"/>
      <c r="K37" s="22"/>
      <c r="L37" s="22"/>
      <c r="M37" s="22"/>
      <c r="N37" s="22"/>
      <c r="O37" s="22"/>
    </row>
    <row r="38" spans="1:15" x14ac:dyDescent="0.25">
      <c r="A38" s="22"/>
      <c r="B38" s="22"/>
      <c r="C38" s="22"/>
      <c r="D38" s="22"/>
      <c r="E38" s="22"/>
      <c r="F38" s="22"/>
      <c r="G38" s="22"/>
      <c r="H38" s="22"/>
      <c r="I38" s="22"/>
      <c r="J38" s="22"/>
      <c r="K38" s="22"/>
      <c r="L38" s="22"/>
      <c r="M38" s="22"/>
      <c r="N38" s="22"/>
      <c r="O38" s="22"/>
    </row>
    <row r="39" spans="1:15" x14ac:dyDescent="0.25">
      <c r="A39" s="22"/>
      <c r="B39" s="22"/>
      <c r="C39" s="22"/>
      <c r="D39" s="22"/>
      <c r="E39" s="22"/>
      <c r="F39" s="22"/>
      <c r="G39" s="22"/>
      <c r="H39" s="22"/>
      <c r="I39" s="22"/>
      <c r="J39" s="22"/>
      <c r="K39" s="22"/>
      <c r="L39" s="22"/>
      <c r="M39" s="22"/>
      <c r="N39" s="22"/>
      <c r="O39" s="22"/>
    </row>
    <row r="40" spans="1:15" x14ac:dyDescent="0.25">
      <c r="A40" s="22"/>
      <c r="B40" s="22"/>
      <c r="C40" s="22"/>
      <c r="D40" s="22"/>
      <c r="E40" s="22"/>
      <c r="F40" s="22"/>
      <c r="G40" s="22"/>
      <c r="H40" s="22"/>
      <c r="I40" s="22"/>
      <c r="J40" s="22"/>
      <c r="K40" s="22"/>
      <c r="L40" s="22"/>
      <c r="M40" s="22"/>
      <c r="N40" s="22"/>
      <c r="O40" s="22"/>
    </row>
    <row r="41" spans="1:15" x14ac:dyDescent="0.25">
      <c r="A41" s="22"/>
      <c r="B41" s="22"/>
      <c r="C41" s="22"/>
      <c r="D41" s="22"/>
      <c r="E41" s="22"/>
      <c r="F41" s="22"/>
      <c r="G41" s="22"/>
      <c r="H41" s="22"/>
      <c r="I41" s="22"/>
      <c r="J41" s="22"/>
      <c r="K41" s="22"/>
      <c r="L41" s="22"/>
      <c r="M41" s="22"/>
      <c r="N41" s="22"/>
      <c r="O41" s="22"/>
    </row>
    <row r="42" spans="1:15" x14ac:dyDescent="0.25">
      <c r="A42" s="22"/>
      <c r="B42" s="22"/>
      <c r="C42" s="22"/>
      <c r="D42" s="22"/>
      <c r="E42" s="22"/>
      <c r="F42" s="22"/>
      <c r="G42" s="22"/>
      <c r="H42" s="22"/>
      <c r="I42" s="22"/>
      <c r="J42" s="22"/>
      <c r="K42" s="22"/>
      <c r="L42" s="22"/>
      <c r="M42" s="22"/>
      <c r="N42" s="22"/>
      <c r="O42" s="22"/>
    </row>
    <row r="43" spans="1:15" x14ac:dyDescent="0.25">
      <c r="A43" s="22"/>
      <c r="B43" s="22"/>
      <c r="C43" s="22"/>
      <c r="D43" s="22"/>
      <c r="E43" s="22"/>
      <c r="F43" s="22"/>
      <c r="G43" s="22"/>
      <c r="H43" s="22"/>
      <c r="I43" s="22"/>
      <c r="J43" s="22"/>
      <c r="K43" s="22"/>
      <c r="L43" s="22"/>
      <c r="M43" s="22"/>
      <c r="N43" s="22"/>
      <c r="O43" s="22"/>
    </row>
    <row r="44" spans="1:15" x14ac:dyDescent="0.25">
      <c r="A44" s="22"/>
      <c r="B44" s="22"/>
      <c r="C44" s="22"/>
      <c r="D44" s="22"/>
      <c r="E44" s="22"/>
      <c r="F44" s="22"/>
      <c r="G44" s="22"/>
      <c r="H44" s="22"/>
      <c r="I44" s="22"/>
      <c r="J44" s="22"/>
      <c r="K44" s="22"/>
      <c r="L44" s="22"/>
      <c r="M44" s="22"/>
      <c r="N44" s="22"/>
      <c r="O44" s="22"/>
    </row>
    <row r="45" spans="1:15" x14ac:dyDescent="0.25">
      <c r="A45" s="22"/>
      <c r="B45" s="22"/>
      <c r="C45" s="22"/>
      <c r="D45" s="22"/>
      <c r="E45" s="22"/>
      <c r="F45" s="22"/>
      <c r="G45" s="22"/>
      <c r="H45" s="22"/>
      <c r="I45" s="22"/>
      <c r="J45" s="22"/>
      <c r="K45" s="22"/>
      <c r="L45" s="22"/>
      <c r="M45" s="22"/>
      <c r="N45" s="22"/>
      <c r="O45" s="22"/>
    </row>
    <row r="46" spans="1:15" x14ac:dyDescent="0.25">
      <c r="A46" s="22"/>
      <c r="B46" s="22"/>
      <c r="C46" s="22"/>
      <c r="D46" s="22"/>
      <c r="E46" s="22"/>
      <c r="F46" s="22"/>
      <c r="G46" s="22"/>
      <c r="H46" s="22"/>
      <c r="I46" s="22"/>
      <c r="J46" s="22"/>
      <c r="K46" s="22"/>
      <c r="L46" s="22"/>
      <c r="M46" s="22"/>
      <c r="N46" s="22"/>
      <c r="O46" s="22"/>
    </row>
    <row r="47" spans="1:15" x14ac:dyDescent="0.25">
      <c r="A47" s="22"/>
      <c r="B47" s="22"/>
      <c r="C47" s="22"/>
      <c r="D47" s="22"/>
      <c r="E47" s="22"/>
      <c r="F47" s="22"/>
      <c r="G47" s="22"/>
      <c r="H47" s="22"/>
      <c r="I47" s="22"/>
      <c r="J47" s="22"/>
      <c r="K47" s="22"/>
      <c r="L47" s="22"/>
      <c r="M47" s="22"/>
      <c r="N47" s="22"/>
      <c r="O47" s="22"/>
    </row>
    <row r="48" spans="1:15" x14ac:dyDescent="0.25">
      <c r="A48" s="22"/>
      <c r="B48" s="22"/>
      <c r="C48" s="22"/>
      <c r="D48" s="22"/>
      <c r="E48" s="22"/>
      <c r="F48" s="22"/>
      <c r="G48" s="22"/>
      <c r="H48" s="22"/>
      <c r="I48" s="22"/>
      <c r="J48" s="22"/>
      <c r="K48" s="22"/>
      <c r="L48" s="22"/>
      <c r="M48" s="22"/>
      <c r="N48" s="22"/>
      <c r="O48" s="22"/>
    </row>
    <row r="49" spans="1:15" x14ac:dyDescent="0.25">
      <c r="A49" s="22"/>
      <c r="B49" s="22"/>
      <c r="C49" s="22"/>
      <c r="D49" s="22"/>
      <c r="E49" s="22"/>
      <c r="F49" s="22"/>
      <c r="G49" s="22"/>
      <c r="H49" s="22"/>
      <c r="I49" s="22"/>
      <c r="J49" s="22"/>
      <c r="K49" s="22"/>
      <c r="L49" s="22"/>
      <c r="M49" s="22"/>
      <c r="N49" s="22"/>
      <c r="O49" s="22"/>
    </row>
    <row r="50" spans="1:15" x14ac:dyDescent="0.25">
      <c r="A50" s="22"/>
      <c r="B50" s="22"/>
      <c r="C50" s="22"/>
      <c r="D50" s="22"/>
      <c r="E50" s="22"/>
      <c r="F50" s="22"/>
      <c r="G50" s="22"/>
      <c r="H50" s="22"/>
      <c r="I50" s="22"/>
      <c r="J50" s="22"/>
      <c r="K50" s="22"/>
      <c r="L50" s="22"/>
      <c r="M50" s="22"/>
      <c r="N50" s="22"/>
      <c r="O50" s="22"/>
    </row>
    <row r="51" spans="1:15" x14ac:dyDescent="0.25">
      <c r="A51" s="22"/>
      <c r="B51" s="22"/>
      <c r="C51" s="22"/>
      <c r="D51" s="22"/>
      <c r="E51" s="22"/>
      <c r="F51" s="22"/>
      <c r="G51" s="22"/>
      <c r="H51" s="22"/>
      <c r="I51" s="22"/>
      <c r="J51" s="22"/>
      <c r="K51" s="22"/>
      <c r="L51" s="22"/>
      <c r="M51" s="22"/>
      <c r="N51" s="22"/>
      <c r="O51" s="22"/>
    </row>
    <row r="52" spans="1:15" x14ac:dyDescent="0.25">
      <c r="A52" s="22"/>
      <c r="B52" s="22"/>
      <c r="C52" s="22"/>
      <c r="D52" s="22"/>
      <c r="E52" s="22"/>
      <c r="F52" s="22"/>
      <c r="G52" s="22"/>
      <c r="H52" s="22"/>
      <c r="I52" s="22"/>
      <c r="J52" s="22"/>
      <c r="K52" s="22"/>
      <c r="L52" s="22"/>
      <c r="M52" s="22"/>
      <c r="N52" s="22"/>
      <c r="O52" s="22"/>
    </row>
    <row r="53" spans="1:15" x14ac:dyDescent="0.25">
      <c r="A53" s="22"/>
      <c r="B53" s="22"/>
      <c r="C53" s="22"/>
      <c r="D53" s="22"/>
      <c r="E53" s="22"/>
      <c r="F53" s="22"/>
      <c r="G53" s="22"/>
      <c r="H53" s="22"/>
      <c r="I53" s="22"/>
      <c r="J53" s="22"/>
      <c r="K53" s="22"/>
      <c r="L53" s="22"/>
      <c r="M53" s="22"/>
      <c r="N53" s="22"/>
      <c r="O53" s="22"/>
    </row>
    <row r="54" spans="1:15" x14ac:dyDescent="0.25">
      <c r="A54" s="22"/>
      <c r="B54" s="22"/>
      <c r="C54" s="22"/>
      <c r="D54" s="22"/>
      <c r="E54" s="22"/>
      <c r="F54" s="22"/>
      <c r="G54" s="22"/>
      <c r="H54" s="22"/>
      <c r="I54" s="22"/>
      <c r="J54" s="22"/>
      <c r="K54" s="22"/>
      <c r="L54" s="22"/>
      <c r="M54" s="22"/>
      <c r="N54" s="22"/>
      <c r="O54" s="22"/>
    </row>
    <row r="55" spans="1:15" x14ac:dyDescent="0.25">
      <c r="A55" s="22"/>
      <c r="B55" s="22"/>
      <c r="C55" s="22"/>
      <c r="D55" s="22"/>
      <c r="E55" s="22"/>
      <c r="F55" s="22"/>
      <c r="G55" s="22"/>
      <c r="H55" s="22"/>
      <c r="I55" s="22"/>
      <c r="J55" s="22"/>
      <c r="K55" s="22"/>
      <c r="L55" s="22"/>
      <c r="M55" s="22"/>
      <c r="N55" s="22"/>
      <c r="O55" s="22"/>
    </row>
    <row r="56" spans="1:15" x14ac:dyDescent="0.25">
      <c r="A56" s="22"/>
      <c r="B56" s="22"/>
      <c r="C56" s="22"/>
      <c r="D56" s="22"/>
      <c r="E56" s="22"/>
      <c r="F56" s="22"/>
      <c r="G56" s="22"/>
      <c r="H56" s="22"/>
      <c r="I56" s="22"/>
      <c r="J56" s="22"/>
      <c r="K56" s="22"/>
      <c r="L56" s="22"/>
      <c r="M56" s="22"/>
      <c r="N56" s="22"/>
      <c r="O56" s="22"/>
    </row>
    <row r="57" spans="1:15" x14ac:dyDescent="0.25">
      <c r="A57" s="22"/>
      <c r="B57" s="22"/>
      <c r="C57" s="22"/>
      <c r="D57" s="22"/>
      <c r="E57" s="22"/>
      <c r="F57" s="22"/>
      <c r="G57" s="22"/>
      <c r="H57" s="22"/>
      <c r="I57" s="22"/>
      <c r="J57" s="22"/>
      <c r="K57" s="22"/>
      <c r="L57" s="22"/>
      <c r="M57" s="22"/>
      <c r="N57" s="22"/>
      <c r="O57" s="22"/>
    </row>
    <row r="58" spans="1:15" x14ac:dyDescent="0.25">
      <c r="A58" s="22"/>
      <c r="B58" s="22"/>
      <c r="C58" s="22"/>
      <c r="D58" s="22"/>
      <c r="E58" s="22"/>
      <c r="F58" s="22"/>
      <c r="G58" s="22"/>
      <c r="H58" s="22"/>
      <c r="I58" s="22"/>
      <c r="J58" s="22"/>
      <c r="K58" s="22"/>
      <c r="L58" s="22"/>
      <c r="M58" s="22"/>
      <c r="N58" s="22"/>
      <c r="O58" s="22"/>
    </row>
    <row r="59" spans="1:15" x14ac:dyDescent="0.25">
      <c r="A59" s="22"/>
      <c r="B59" s="22"/>
      <c r="C59" s="22"/>
      <c r="D59" s="22"/>
      <c r="E59" s="22"/>
      <c r="F59" s="22"/>
      <c r="G59" s="22"/>
      <c r="H59" s="22"/>
      <c r="I59" s="22"/>
      <c r="J59" s="22"/>
      <c r="K59" s="22"/>
      <c r="L59" s="22"/>
      <c r="M59" s="22"/>
      <c r="N59" s="22"/>
      <c r="O59" s="22"/>
    </row>
    <row r="60" spans="1:15" x14ac:dyDescent="0.25">
      <c r="A60" s="22"/>
      <c r="B60" s="22"/>
      <c r="C60" s="22"/>
      <c r="D60" s="22"/>
      <c r="E60" s="22"/>
      <c r="F60" s="22"/>
      <c r="G60" s="22"/>
      <c r="H60" s="22"/>
      <c r="I60" s="22"/>
      <c r="J60" s="22"/>
      <c r="K60" s="22"/>
      <c r="L60" s="22"/>
      <c r="M60" s="22"/>
      <c r="N60" s="22"/>
      <c r="O60" s="22"/>
    </row>
    <row r="61" spans="1:15" x14ac:dyDescent="0.25">
      <c r="A61" s="22"/>
      <c r="B61" s="22"/>
      <c r="C61" s="22"/>
      <c r="D61" s="22"/>
      <c r="E61" s="22"/>
      <c r="F61" s="22"/>
      <c r="G61" s="22"/>
      <c r="H61" s="22"/>
      <c r="I61" s="22"/>
      <c r="J61" s="22"/>
      <c r="K61" s="22"/>
      <c r="L61" s="22"/>
      <c r="M61" s="22"/>
      <c r="N61" s="22"/>
      <c r="O61" s="22"/>
    </row>
    <row r="62" spans="1:15" x14ac:dyDescent="0.25">
      <c r="A62" s="22"/>
      <c r="B62" s="22"/>
      <c r="C62" s="22"/>
      <c r="D62" s="22"/>
      <c r="E62" s="22"/>
      <c r="F62" s="22"/>
      <c r="G62" s="22"/>
      <c r="H62" s="22"/>
      <c r="I62" s="22"/>
      <c r="J62" s="22"/>
      <c r="K62" s="22"/>
      <c r="L62" s="22"/>
      <c r="M62" s="22"/>
      <c r="N62" s="22"/>
      <c r="O62" s="22"/>
    </row>
    <row r="63" spans="1:15" x14ac:dyDescent="0.25">
      <c r="A63" s="22"/>
      <c r="B63" s="22"/>
      <c r="C63" s="22"/>
      <c r="D63" s="22"/>
      <c r="E63" s="22"/>
      <c r="F63" s="22"/>
      <c r="G63" s="22"/>
      <c r="H63" s="22"/>
      <c r="I63" s="22"/>
      <c r="J63" s="22"/>
      <c r="K63" s="22"/>
      <c r="L63" s="22"/>
      <c r="M63" s="22"/>
      <c r="N63" s="22"/>
      <c r="O63" s="22"/>
    </row>
    <row r="64" spans="1:15" x14ac:dyDescent="0.25">
      <c r="A64" s="22"/>
      <c r="B64" s="22"/>
      <c r="C64" s="22"/>
      <c r="D64" s="22"/>
      <c r="E64" s="22"/>
      <c r="F64" s="22"/>
      <c r="G64" s="22"/>
      <c r="H64" s="22"/>
      <c r="I64" s="22"/>
      <c r="J64" s="22"/>
      <c r="K64" s="22"/>
      <c r="L64" s="22"/>
      <c r="M64" s="22"/>
      <c r="N64" s="22"/>
      <c r="O64" s="22"/>
    </row>
    <row r="65" spans="1:15" x14ac:dyDescent="0.25">
      <c r="A65" s="22"/>
      <c r="B65" s="22"/>
      <c r="C65" s="22"/>
      <c r="D65" s="22"/>
      <c r="E65" s="22"/>
      <c r="F65" s="22"/>
      <c r="G65" s="22"/>
      <c r="H65" s="22"/>
      <c r="I65" s="22"/>
      <c r="J65" s="22"/>
      <c r="K65" s="22"/>
      <c r="L65" s="22"/>
      <c r="M65" s="22"/>
      <c r="N65" s="22"/>
      <c r="O65" s="22"/>
    </row>
    <row r="66" spans="1:15" x14ac:dyDescent="0.25">
      <c r="A66" s="22"/>
      <c r="B66" s="22"/>
      <c r="C66" s="22"/>
      <c r="D66" s="22"/>
      <c r="E66" s="22"/>
      <c r="F66" s="22"/>
      <c r="G66" s="22"/>
      <c r="H66" s="22"/>
      <c r="I66" s="22"/>
      <c r="J66" s="22"/>
      <c r="K66" s="22"/>
      <c r="L66" s="22"/>
      <c r="M66" s="22"/>
      <c r="N66" s="22"/>
      <c r="O66" s="22"/>
    </row>
    <row r="67" spans="1:15" x14ac:dyDescent="0.25">
      <c r="A67" s="22"/>
      <c r="B67" s="22"/>
      <c r="C67" s="22"/>
      <c r="D67" s="22"/>
      <c r="E67" s="22"/>
      <c r="F67" s="22"/>
      <c r="G67" s="22"/>
      <c r="H67" s="22"/>
      <c r="I67" s="22"/>
      <c r="J67" s="22"/>
      <c r="K67" s="22"/>
      <c r="L67" s="22"/>
      <c r="M67" s="22"/>
      <c r="N67" s="22"/>
      <c r="O67" s="22"/>
    </row>
    <row r="68" spans="1:15" x14ac:dyDescent="0.25">
      <c r="A68" s="22"/>
      <c r="B68" s="22"/>
      <c r="C68" s="22"/>
      <c r="D68" s="22"/>
      <c r="E68" s="22"/>
      <c r="F68" s="22"/>
      <c r="G68" s="22"/>
      <c r="H68" s="22"/>
      <c r="I68" s="22"/>
      <c r="J68" s="22"/>
      <c r="K68" s="22"/>
      <c r="L68" s="22"/>
      <c r="M68" s="22"/>
      <c r="N68" s="22"/>
      <c r="O68" s="22"/>
    </row>
    <row r="69" spans="1:15" x14ac:dyDescent="0.25">
      <c r="A69" s="22"/>
      <c r="B69" s="22"/>
      <c r="C69" s="22"/>
      <c r="D69" s="22"/>
      <c r="E69" s="22"/>
      <c r="F69" s="22"/>
      <c r="G69" s="22"/>
      <c r="H69" s="22"/>
      <c r="I69" s="22"/>
      <c r="J69" s="22"/>
      <c r="K69" s="22"/>
      <c r="L69" s="22"/>
      <c r="M69" s="22"/>
      <c r="N69" s="22"/>
      <c r="O69" s="22"/>
    </row>
    <row r="70" spans="1:15" x14ac:dyDescent="0.25">
      <c r="A70" s="22"/>
      <c r="B70" s="22"/>
      <c r="C70" s="22"/>
      <c r="D70" s="22"/>
      <c r="E70" s="22"/>
      <c r="F70" s="22"/>
      <c r="G70" s="22"/>
      <c r="H70" s="22"/>
      <c r="I70" s="22"/>
      <c r="J70" s="22"/>
      <c r="K70" s="22"/>
      <c r="L70" s="22"/>
      <c r="M70" s="22"/>
      <c r="N70" s="22"/>
      <c r="O70" s="22"/>
    </row>
    <row r="71" spans="1:15" x14ac:dyDescent="0.25">
      <c r="A71" s="22"/>
      <c r="B71" s="22"/>
      <c r="C71" s="22"/>
      <c r="D71" s="22"/>
      <c r="E71" s="22"/>
      <c r="F71" s="22"/>
      <c r="G71" s="22"/>
      <c r="H71" s="22"/>
      <c r="I71" s="22"/>
      <c r="J71" s="22"/>
      <c r="K71" s="22"/>
      <c r="L71" s="22"/>
      <c r="M71" s="22"/>
      <c r="N71" s="22"/>
      <c r="O71" s="22"/>
    </row>
    <row r="72" spans="1:15" x14ac:dyDescent="0.25">
      <c r="A72" s="22"/>
      <c r="B72" s="22"/>
      <c r="C72" s="22"/>
      <c r="D72" s="22"/>
      <c r="E72" s="22"/>
      <c r="F72" s="22"/>
      <c r="G72" s="22"/>
      <c r="H72" s="22"/>
      <c r="I72" s="22"/>
      <c r="J72" s="22"/>
      <c r="K72" s="22"/>
      <c r="L72" s="22"/>
      <c r="M72" s="22"/>
      <c r="N72" s="22"/>
      <c r="O72" s="22"/>
    </row>
    <row r="73" spans="1:15" x14ac:dyDescent="0.25">
      <c r="A73" s="22"/>
      <c r="B73" s="22"/>
      <c r="C73" s="22"/>
      <c r="D73" s="22"/>
      <c r="E73" s="22"/>
      <c r="F73" s="22"/>
      <c r="G73" s="22"/>
      <c r="H73" s="22"/>
      <c r="I73" s="22"/>
      <c r="J73" s="22"/>
      <c r="K73" s="22"/>
      <c r="L73" s="22"/>
      <c r="M73" s="22"/>
      <c r="N73" s="22"/>
      <c r="O73" s="22"/>
    </row>
    <row r="74" spans="1:15" x14ac:dyDescent="0.25">
      <c r="A74" s="22"/>
      <c r="B74" s="22"/>
      <c r="C74" s="22"/>
      <c r="D74" s="22"/>
      <c r="E74" s="22"/>
      <c r="F74" s="22"/>
      <c r="G74" s="22"/>
      <c r="H74" s="22"/>
      <c r="I74" s="22"/>
      <c r="J74" s="22"/>
      <c r="K74" s="22"/>
      <c r="L74" s="22"/>
      <c r="M74" s="22"/>
      <c r="N74" s="22"/>
      <c r="O74" s="22"/>
    </row>
    <row r="75" spans="1:15" x14ac:dyDescent="0.25">
      <c r="A75" s="22"/>
      <c r="B75" s="22"/>
      <c r="C75" s="22"/>
      <c r="D75" s="22"/>
      <c r="E75" s="22"/>
      <c r="F75" s="22"/>
      <c r="G75" s="22"/>
      <c r="H75" s="22"/>
      <c r="I75" s="22"/>
      <c r="J75" s="22"/>
      <c r="K75" s="22"/>
      <c r="L75" s="22"/>
      <c r="M75" s="22"/>
      <c r="N75" s="22"/>
      <c r="O75" s="22"/>
    </row>
    <row r="76" spans="1:15" x14ac:dyDescent="0.25">
      <c r="A76" s="22"/>
      <c r="B76" s="22"/>
      <c r="C76" s="22"/>
      <c r="D76" s="22"/>
      <c r="E76" s="22"/>
      <c r="F76" s="22"/>
      <c r="G76" s="22"/>
      <c r="H76" s="22"/>
      <c r="I76" s="22"/>
      <c r="J76" s="22"/>
      <c r="K76" s="22"/>
      <c r="L76" s="22"/>
      <c r="M76" s="22"/>
      <c r="N76" s="22"/>
      <c r="O76" s="22"/>
    </row>
    <row r="77" spans="1:15" x14ac:dyDescent="0.25">
      <c r="A77" s="22"/>
      <c r="B77" s="22"/>
      <c r="C77" s="22"/>
      <c r="D77" s="22"/>
      <c r="E77" s="22"/>
      <c r="F77" s="22"/>
      <c r="G77" s="22"/>
      <c r="H77" s="22"/>
      <c r="I77" s="22"/>
      <c r="J77" s="22"/>
      <c r="K77" s="22"/>
      <c r="L77" s="22"/>
      <c r="M77" s="22"/>
      <c r="N77" s="22"/>
      <c r="O77" s="22"/>
    </row>
    <row r="78" spans="1:15" x14ac:dyDescent="0.25">
      <c r="A78" s="22"/>
      <c r="B78" s="22"/>
      <c r="C78" s="22"/>
      <c r="D78" s="22"/>
      <c r="E78" s="22"/>
      <c r="F78" s="22"/>
      <c r="G78" s="22"/>
      <c r="H78" s="22"/>
      <c r="I78" s="22"/>
      <c r="J78" s="22"/>
      <c r="K78" s="22"/>
      <c r="L78" s="22"/>
      <c r="M78" s="22"/>
      <c r="N78" s="22"/>
      <c r="O78" s="22"/>
    </row>
    <row r="79" spans="1:15" x14ac:dyDescent="0.25">
      <c r="A79" s="22"/>
      <c r="B79" s="22"/>
      <c r="C79" s="22"/>
      <c r="D79" s="22"/>
      <c r="E79" s="22"/>
      <c r="F79" s="22"/>
      <c r="G79" s="22"/>
      <c r="H79" s="22"/>
      <c r="I79" s="22"/>
      <c r="J79" s="22"/>
      <c r="K79" s="22"/>
      <c r="L79" s="22"/>
      <c r="M79" s="22"/>
      <c r="N79" s="22"/>
      <c r="O79" s="22"/>
    </row>
    <row r="80" spans="1:15" x14ac:dyDescent="0.25">
      <c r="A80" s="22"/>
      <c r="B80" s="22"/>
      <c r="C80" s="22"/>
      <c r="D80" s="22"/>
      <c r="E80" s="22"/>
      <c r="F80" s="22"/>
      <c r="G80" s="22"/>
      <c r="H80" s="22"/>
      <c r="I80" s="22"/>
      <c r="J80" s="22"/>
      <c r="K80" s="22"/>
      <c r="L80" s="22"/>
      <c r="M80" s="22"/>
      <c r="N80" s="22"/>
      <c r="O80" s="22"/>
    </row>
    <row r="81" spans="1:15" x14ac:dyDescent="0.25">
      <c r="A81" s="22"/>
      <c r="B81" s="22"/>
      <c r="C81" s="22"/>
      <c r="D81" s="22"/>
      <c r="E81" s="22"/>
      <c r="F81" s="22"/>
      <c r="G81" s="22"/>
      <c r="H81" s="22"/>
      <c r="I81" s="22"/>
      <c r="J81" s="22"/>
      <c r="K81" s="22"/>
      <c r="L81" s="22"/>
      <c r="M81" s="22"/>
      <c r="N81" s="22"/>
      <c r="O81" s="22"/>
    </row>
    <row r="82" spans="1:15" x14ac:dyDescent="0.25">
      <c r="A82" s="22"/>
      <c r="B82" s="22"/>
      <c r="C82" s="22"/>
      <c r="D82" s="22"/>
      <c r="E82" s="22"/>
      <c r="F82" s="22"/>
      <c r="G82" s="22"/>
      <c r="H82" s="22"/>
      <c r="I82" s="22"/>
      <c r="J82" s="22"/>
      <c r="K82" s="22"/>
      <c r="L82" s="22"/>
      <c r="M82" s="22"/>
      <c r="N82" s="22"/>
      <c r="O82" s="22"/>
    </row>
    <row r="83" spans="1:15" x14ac:dyDescent="0.25">
      <c r="A83" s="22"/>
      <c r="B83" s="22"/>
      <c r="C83" s="22"/>
      <c r="D83" s="22"/>
      <c r="E83" s="22"/>
      <c r="F83" s="22"/>
      <c r="G83" s="22"/>
      <c r="H83" s="22"/>
      <c r="I83" s="22"/>
      <c r="J83" s="22"/>
      <c r="K83" s="22"/>
      <c r="L83" s="22"/>
      <c r="M83" s="22"/>
      <c r="N83" s="22"/>
      <c r="O83" s="22"/>
    </row>
    <row r="84" spans="1:15" x14ac:dyDescent="0.25">
      <c r="A84" s="22"/>
      <c r="B84" s="22"/>
      <c r="C84" s="22"/>
      <c r="D84" s="22"/>
      <c r="E84" s="22"/>
      <c r="F84" s="22"/>
      <c r="G84" s="22"/>
      <c r="H84" s="22"/>
      <c r="I84" s="22"/>
      <c r="J84" s="22"/>
      <c r="K84" s="22"/>
      <c r="L84" s="22"/>
      <c r="M84" s="22"/>
      <c r="N84" s="22"/>
      <c r="O84" s="22"/>
    </row>
    <row r="85" spans="1:15" x14ac:dyDescent="0.25">
      <c r="A85" s="22"/>
      <c r="B85" s="22"/>
      <c r="C85" s="22"/>
      <c r="D85" s="22"/>
      <c r="E85" s="22"/>
      <c r="F85" s="22"/>
      <c r="G85" s="22"/>
      <c r="H85" s="22"/>
      <c r="I85" s="22"/>
      <c r="J85" s="22"/>
      <c r="K85" s="22"/>
      <c r="L85" s="22"/>
      <c r="M85" s="22"/>
      <c r="N85" s="22"/>
      <c r="O85" s="22"/>
    </row>
    <row r="86" spans="1:15" x14ac:dyDescent="0.25">
      <c r="A86" s="22"/>
      <c r="B86" s="22"/>
      <c r="C86" s="22"/>
      <c r="D86" s="22"/>
      <c r="E86" s="22"/>
      <c r="F86" s="22"/>
      <c r="G86" s="22"/>
      <c r="H86" s="22"/>
      <c r="I86" s="22"/>
      <c r="J86" s="22"/>
      <c r="K86" s="22"/>
      <c r="L86" s="22"/>
      <c r="M86" s="22"/>
      <c r="N86" s="22"/>
      <c r="O86" s="22"/>
    </row>
    <row r="87" spans="1:15" x14ac:dyDescent="0.25">
      <c r="A87" s="22"/>
      <c r="B87" s="22"/>
      <c r="C87" s="22"/>
      <c r="D87" s="22"/>
      <c r="E87" s="22"/>
      <c r="F87" s="22"/>
      <c r="G87" s="22"/>
      <c r="H87" s="22"/>
      <c r="I87" s="22"/>
      <c r="J87" s="22"/>
      <c r="K87" s="22"/>
      <c r="L87" s="22"/>
      <c r="M87" s="22"/>
      <c r="N87" s="22"/>
      <c r="O87" s="22"/>
    </row>
    <row r="88" spans="1:15" x14ac:dyDescent="0.25">
      <c r="A88" s="22"/>
      <c r="B88" s="22"/>
      <c r="C88" s="22"/>
      <c r="D88" s="22"/>
      <c r="E88" s="22"/>
      <c r="F88" s="22"/>
      <c r="G88" s="22"/>
      <c r="H88" s="22"/>
      <c r="I88" s="22"/>
      <c r="J88" s="22"/>
      <c r="K88" s="22"/>
      <c r="L88" s="22"/>
      <c r="M88" s="22"/>
      <c r="N88" s="22"/>
      <c r="O88" s="22"/>
    </row>
    <row r="89" spans="1:15" x14ac:dyDescent="0.25">
      <c r="A89" s="22"/>
      <c r="B89" s="22"/>
      <c r="C89" s="22"/>
      <c r="D89" s="22"/>
      <c r="E89" s="22"/>
      <c r="F89" s="22"/>
      <c r="G89" s="22"/>
      <c r="H89" s="22"/>
      <c r="I89" s="22"/>
      <c r="J89" s="22"/>
      <c r="K89" s="22"/>
      <c r="L89" s="22"/>
      <c r="M89" s="22"/>
      <c r="N89" s="22"/>
      <c r="O89" s="22"/>
    </row>
    <row r="90" spans="1:15" x14ac:dyDescent="0.25">
      <c r="A90" s="22"/>
      <c r="B90" s="22"/>
      <c r="C90" s="22"/>
      <c r="D90" s="22"/>
      <c r="E90" s="22"/>
      <c r="F90" s="22"/>
      <c r="G90" s="22"/>
      <c r="H90" s="22"/>
      <c r="I90" s="22"/>
      <c r="J90" s="22"/>
      <c r="K90" s="22"/>
      <c r="L90" s="22"/>
      <c r="M90" s="22"/>
      <c r="N90" s="22"/>
      <c r="O90" s="22"/>
    </row>
    <row r="91" spans="1:15" x14ac:dyDescent="0.25">
      <c r="A91" s="22"/>
      <c r="B91" s="22"/>
      <c r="C91" s="22"/>
      <c r="D91" s="22"/>
      <c r="E91" s="22"/>
      <c r="F91" s="22"/>
      <c r="G91" s="22"/>
      <c r="H91" s="22"/>
      <c r="I91" s="22"/>
      <c r="J91" s="22"/>
      <c r="K91" s="22"/>
      <c r="L91" s="22"/>
      <c r="M91" s="22"/>
      <c r="N91" s="22"/>
      <c r="O91" s="22"/>
    </row>
    <row r="92" spans="1:15" x14ac:dyDescent="0.25">
      <c r="A92" s="22"/>
      <c r="B92" s="22"/>
      <c r="C92" s="22"/>
      <c r="D92" s="22"/>
      <c r="E92" s="22"/>
      <c r="F92" s="22"/>
      <c r="G92" s="22"/>
      <c r="H92" s="22"/>
      <c r="I92" s="22"/>
      <c r="J92" s="22"/>
      <c r="K92" s="22"/>
      <c r="L92" s="22"/>
      <c r="M92" s="22"/>
      <c r="N92" s="22"/>
      <c r="O92" s="22"/>
    </row>
    <row r="93" spans="1:15" x14ac:dyDescent="0.25">
      <c r="A93" s="22"/>
      <c r="B93" s="22"/>
      <c r="C93" s="22"/>
      <c r="D93" s="22"/>
      <c r="E93" s="22"/>
      <c r="F93" s="22"/>
      <c r="G93" s="22"/>
      <c r="H93" s="22"/>
      <c r="I93" s="22"/>
      <c r="J93" s="22"/>
      <c r="K93" s="22"/>
      <c r="L93" s="22"/>
      <c r="M93" s="22"/>
      <c r="N93" s="22"/>
      <c r="O93" s="22"/>
    </row>
    <row r="94" spans="1:15" x14ac:dyDescent="0.25">
      <c r="A94" s="22"/>
      <c r="B94" s="22"/>
      <c r="C94" s="22"/>
      <c r="D94" s="22"/>
      <c r="E94" s="22"/>
      <c r="F94" s="22"/>
      <c r="G94" s="22"/>
      <c r="H94" s="22"/>
      <c r="I94" s="22"/>
      <c r="J94" s="22"/>
      <c r="K94" s="22"/>
      <c r="L94" s="22"/>
      <c r="M94" s="22"/>
      <c r="N94" s="22"/>
      <c r="O94" s="22"/>
    </row>
    <row r="95" spans="1:15" x14ac:dyDescent="0.25">
      <c r="A95" s="22"/>
      <c r="B95" s="22"/>
      <c r="C95" s="22"/>
      <c r="D95" s="22"/>
      <c r="E95" s="22"/>
      <c r="F95" s="22"/>
      <c r="G95" s="22"/>
      <c r="H95" s="22"/>
      <c r="I95" s="22"/>
      <c r="J95" s="22"/>
      <c r="K95" s="22"/>
      <c r="L95" s="22"/>
      <c r="M95" s="22"/>
      <c r="N95" s="22"/>
      <c r="O95" s="22"/>
    </row>
    <row r="96" spans="1:15" x14ac:dyDescent="0.25">
      <c r="A96" s="22"/>
      <c r="B96" s="22"/>
      <c r="C96" s="22"/>
      <c r="D96" s="22"/>
      <c r="E96" s="22"/>
      <c r="F96" s="22"/>
      <c r="G96" s="22"/>
      <c r="H96" s="22"/>
      <c r="I96" s="22"/>
      <c r="J96" s="22"/>
      <c r="K96" s="22"/>
      <c r="L96" s="22"/>
      <c r="M96" s="22"/>
      <c r="N96" s="22"/>
      <c r="O96" s="22"/>
    </row>
    <row r="97" spans="1:15" x14ac:dyDescent="0.25">
      <c r="A97" s="22"/>
      <c r="B97" s="22"/>
      <c r="C97" s="22"/>
      <c r="D97" s="22"/>
      <c r="E97" s="22"/>
      <c r="F97" s="22"/>
      <c r="G97" s="22"/>
      <c r="H97" s="22"/>
      <c r="I97" s="22"/>
      <c r="J97" s="22"/>
      <c r="K97" s="22"/>
      <c r="L97" s="22"/>
      <c r="M97" s="22"/>
      <c r="N97" s="22"/>
      <c r="O97" s="22"/>
    </row>
    <row r="98" spans="1:15" x14ac:dyDescent="0.25">
      <c r="A98" s="22"/>
      <c r="B98" s="22"/>
      <c r="C98" s="22"/>
      <c r="D98" s="22"/>
      <c r="E98" s="22"/>
      <c r="F98" s="22"/>
      <c r="G98" s="22"/>
      <c r="H98" s="22"/>
      <c r="I98" s="22"/>
      <c r="J98" s="22"/>
      <c r="K98" s="22"/>
      <c r="L98" s="22"/>
      <c r="M98" s="22"/>
      <c r="N98" s="22"/>
      <c r="O98" s="22"/>
    </row>
    <row r="99" spans="1:15" x14ac:dyDescent="0.25">
      <c r="A99" s="22"/>
      <c r="B99" s="22"/>
      <c r="C99" s="22"/>
      <c r="D99" s="22"/>
      <c r="E99" s="22"/>
      <c r="F99" s="22"/>
      <c r="G99" s="22"/>
      <c r="H99" s="22"/>
      <c r="I99" s="22"/>
      <c r="J99" s="22"/>
      <c r="K99" s="22"/>
      <c r="L99" s="22"/>
      <c r="M99" s="22"/>
      <c r="N99" s="22"/>
      <c r="O99" s="22"/>
    </row>
    <row r="100" spans="1:15" x14ac:dyDescent="0.25">
      <c r="A100" s="22"/>
      <c r="B100" s="22"/>
      <c r="C100" s="22"/>
      <c r="D100" s="22"/>
      <c r="E100" s="22"/>
      <c r="F100" s="22"/>
      <c r="G100" s="22"/>
      <c r="H100" s="22"/>
      <c r="I100" s="22"/>
      <c r="J100" s="22"/>
      <c r="K100" s="22"/>
      <c r="L100" s="22"/>
      <c r="M100" s="22"/>
      <c r="N100" s="22"/>
      <c r="O100" s="22"/>
    </row>
    <row r="101" spans="1:15" ht="13" thickBot="1" x14ac:dyDescent="0.3">
      <c r="A101" t="s">
        <v>54</v>
      </c>
      <c r="D101" s="74">
        <f t="shared" ref="D101:O101" si="0">SUM(D3:D100)</f>
        <v>2</v>
      </c>
      <c r="E101" s="75">
        <f t="shared" si="0"/>
        <v>10</v>
      </c>
      <c r="F101" s="75">
        <f t="shared" si="0"/>
        <v>3</v>
      </c>
      <c r="G101">
        <f t="shared" si="0"/>
        <v>10</v>
      </c>
      <c r="H101">
        <f t="shared" si="0"/>
        <v>20</v>
      </c>
      <c r="I101">
        <f t="shared" si="0"/>
        <v>30</v>
      </c>
      <c r="J101">
        <f t="shared" si="0"/>
        <v>10</v>
      </c>
      <c r="K101">
        <f t="shared" si="0"/>
        <v>10</v>
      </c>
      <c r="L101">
        <f t="shared" si="0"/>
        <v>15</v>
      </c>
      <c r="M101">
        <f t="shared" si="0"/>
        <v>0</v>
      </c>
      <c r="N101">
        <f t="shared" si="0"/>
        <v>10</v>
      </c>
      <c r="O101">
        <f t="shared" si="0"/>
        <v>15</v>
      </c>
    </row>
    <row r="102" spans="1:15" ht="13" thickBot="1" x14ac:dyDescent="0.3">
      <c r="F102" s="48">
        <f>SUM(D101:F101)</f>
        <v>15</v>
      </c>
    </row>
  </sheetData>
  <mergeCells count="4">
    <mergeCell ref="G1:I1"/>
    <mergeCell ref="D1:F1"/>
    <mergeCell ref="J1:L1"/>
    <mergeCell ref="M1:O1"/>
  </mergeCells>
  <phoneticPr fontId="1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row r="1" spans="1:1" x14ac:dyDescent="0.25">
      <c r="A1" t="s">
        <v>39</v>
      </c>
    </row>
  </sheetData>
  <phoneticPr fontId="1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Estimation Template User Guide</vt:lpstr>
      <vt:lpstr>Estimation Template</vt:lpstr>
      <vt:lpstr>Header</vt:lpstr>
      <vt:lpstr>RequirementsSummary</vt:lpstr>
      <vt:lpstr>TestingType</vt:lpstr>
      <vt:lpstr>-|-</vt:lpstr>
      <vt:lpstr>'Estimation Template'!Print_Area</vt:lpstr>
    </vt:vector>
  </TitlesOfParts>
  <Company>Infosys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 Chandrudu Segu</dc:creator>
  <cp:lastModifiedBy>Bala Chandrudu Segu</cp:lastModifiedBy>
  <cp:lastPrinted>2004-12-22T21:02:23Z</cp:lastPrinted>
  <dcterms:created xsi:type="dcterms:W3CDTF">2004-12-17T21:53:36Z</dcterms:created>
  <dcterms:modified xsi:type="dcterms:W3CDTF">2021-01-15T09:32:44Z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-210476994</vt:i4>
  </property>
  <property fmtid="{D5CDD505-2E9C-101B-9397-08002B2CF9AE}" pid="3" name="_EmailSubject">
    <vt:lpwstr>eNable - 20-Dec Estimates.xls</vt:lpwstr>
  </property>
  <property fmtid="{D5CDD505-2E9C-101B-9397-08002B2CF9AE}" pid="4" name="_AuthorEmail">
    <vt:lpwstr>Harleen_Bedi@infosys.com</vt:lpwstr>
  </property>
  <property fmtid="{D5CDD505-2E9C-101B-9397-08002B2CF9AE}" pid="5" name="_AuthorEmailDisplayName">
    <vt:lpwstr>Harleen Bedi</vt:lpwstr>
  </property>
  <property fmtid="{D5CDD505-2E9C-101B-9397-08002B2CF9AE}" pid="6" name="_PreviousAdHocReviewCycleID">
    <vt:i4>1713625584</vt:i4>
  </property>
  <property fmtid="{D5CDD505-2E9C-101B-9397-08002B2CF9AE}" pid="7" name="_ReviewingToolsShownOnce">
    <vt:lpwstr/>
  </property>
</Properties>
</file>